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:\Meu Drive\"/>
    </mc:Choice>
  </mc:AlternateContent>
  <xr:revisionPtr revIDLastSave="0" documentId="13_ncr:1_{FB51599F-6FCF-4E6B-8C7E-6AC1523AE4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cente Efetivo" sheetId="1" r:id="rId1"/>
    <sheet name="Técnico" sheetId="2" r:id="rId2"/>
    <sheet name="Professor Substituto" sheetId="3" r:id="rId3"/>
  </sheets>
  <definedNames>
    <definedName name="_xlnm._FilterDatabase" localSheetId="0" hidden="1">'Docente Efetivo'!$B$7:$Q$146</definedName>
    <definedName name="_xlnm._FilterDatabase" localSheetId="2" hidden="1">'Professor Substituto'!$B$7:$J$263</definedName>
    <definedName name="_xlnm._FilterDatabase" localSheetId="1" hidden="1">Técnico!$C$7:$Q$91</definedName>
    <definedName name="_xlnm.Print_Area" localSheetId="0">'Docente Efetivo'!$B$2:$Q$111</definedName>
    <definedName name="_xlnm.Print_Area" localSheetId="2">'Professor Substituto'!$B$2:$J$200</definedName>
    <definedName name="_xlnm.Print_Area" localSheetId="1">Técnico!$B$2:$Q$91</definedName>
    <definedName name="_xlnm.Print_Titles" localSheetId="0">'Docente Efetivo'!$2:$7</definedName>
    <definedName name="_xlnm.Print_Titles" localSheetId="2">'Professor Substituto'!$2:$7</definedName>
    <definedName name="_xlnm.Print_Titles" localSheetId="1">Técnico!$2:$7</definedName>
  </definedNames>
  <calcPr calcId="191029"/>
</workbook>
</file>

<file path=xl/calcChain.xml><?xml version="1.0" encoding="utf-8"?>
<calcChain xmlns="http://schemas.openxmlformats.org/spreadsheetml/2006/main">
  <c r="H323" i="3" l="1"/>
  <c r="I323" i="3" s="1"/>
  <c r="J323" i="3" s="1"/>
  <c r="H322" i="3"/>
  <c r="I322" i="3" s="1"/>
  <c r="J322" i="3" s="1"/>
  <c r="H321" i="3"/>
  <c r="I321" i="3" s="1"/>
  <c r="J321" i="3" s="1"/>
  <c r="H320" i="3"/>
  <c r="I320" i="3" s="1"/>
  <c r="J320" i="3" s="1"/>
  <c r="H319" i="3"/>
  <c r="I319" i="3" s="1"/>
  <c r="J319" i="3" s="1"/>
  <c r="H318" i="3"/>
  <c r="I318" i="3" s="1"/>
  <c r="J318" i="3" s="1"/>
  <c r="I317" i="3"/>
  <c r="J317" i="3" s="1"/>
  <c r="H317" i="3"/>
  <c r="H316" i="3"/>
  <c r="I316" i="3" s="1"/>
  <c r="J316" i="3" s="1"/>
  <c r="H315" i="3"/>
  <c r="I315" i="3" s="1"/>
  <c r="J315" i="3" s="1"/>
  <c r="H314" i="3"/>
  <c r="I314" i="3" s="1"/>
  <c r="J314" i="3" s="1"/>
  <c r="I313" i="3"/>
  <c r="J313" i="3" s="1"/>
  <c r="H313" i="3"/>
  <c r="H312" i="3"/>
  <c r="I312" i="3" s="1"/>
  <c r="J312" i="3" s="1"/>
  <c r="H311" i="3"/>
  <c r="I311" i="3" s="1"/>
  <c r="J311" i="3" s="1"/>
  <c r="H310" i="3"/>
  <c r="I310" i="3" s="1"/>
  <c r="J310" i="3" s="1"/>
  <c r="I309" i="3"/>
  <c r="J309" i="3" s="1"/>
  <c r="H309" i="3"/>
  <c r="H308" i="3"/>
  <c r="I308" i="3" s="1"/>
  <c r="J308" i="3" s="1"/>
  <c r="H307" i="3"/>
  <c r="I307" i="3" s="1"/>
  <c r="J307" i="3" s="1"/>
  <c r="H306" i="3"/>
  <c r="I306" i="3" s="1"/>
  <c r="J306" i="3" s="1"/>
  <c r="H305" i="3"/>
  <c r="I305" i="3" s="1"/>
  <c r="J305" i="3" s="1"/>
  <c r="H304" i="3"/>
  <c r="I304" i="3" s="1"/>
  <c r="J304" i="3" s="1"/>
  <c r="H303" i="3"/>
  <c r="I303" i="3" s="1"/>
  <c r="J303" i="3" s="1"/>
  <c r="H302" i="3"/>
  <c r="I302" i="3" s="1"/>
  <c r="J302" i="3" s="1"/>
  <c r="H301" i="3"/>
  <c r="I301" i="3" s="1"/>
  <c r="J301" i="3" s="1"/>
  <c r="H300" i="3"/>
  <c r="I300" i="3" s="1"/>
  <c r="J300" i="3" s="1"/>
  <c r="H299" i="3"/>
  <c r="I299" i="3" s="1"/>
  <c r="J299" i="3" s="1"/>
  <c r="H298" i="3"/>
  <c r="I298" i="3" s="1"/>
  <c r="J298" i="3" s="1"/>
  <c r="I297" i="3"/>
  <c r="J297" i="3" s="1"/>
  <c r="H297" i="3"/>
  <c r="H296" i="3"/>
  <c r="I296" i="3" s="1"/>
  <c r="J296" i="3" s="1"/>
  <c r="H295" i="3"/>
  <c r="I295" i="3" s="1"/>
  <c r="J295" i="3" s="1"/>
  <c r="H294" i="3"/>
  <c r="I294" i="3" s="1"/>
  <c r="J294" i="3" s="1"/>
  <c r="H293" i="3"/>
  <c r="I293" i="3" s="1"/>
  <c r="J293" i="3" s="1"/>
  <c r="H292" i="3"/>
  <c r="I292" i="3" s="1"/>
  <c r="J292" i="3" s="1"/>
  <c r="I291" i="3"/>
  <c r="J291" i="3" s="1"/>
  <c r="H291" i="3"/>
  <c r="H290" i="3"/>
  <c r="I290" i="3" s="1"/>
  <c r="J290" i="3" s="1"/>
  <c r="H289" i="3"/>
  <c r="I289" i="3" s="1"/>
  <c r="J289" i="3" s="1"/>
  <c r="H288" i="3"/>
  <c r="I288" i="3" s="1"/>
  <c r="J288" i="3" s="1"/>
  <c r="H287" i="3"/>
  <c r="I287" i="3" s="1"/>
  <c r="J287" i="3" s="1"/>
  <c r="H286" i="3"/>
  <c r="I286" i="3" s="1"/>
  <c r="J286" i="3" s="1"/>
  <c r="I285" i="3"/>
  <c r="J285" i="3" s="1"/>
  <c r="H285" i="3"/>
  <c r="H284" i="3"/>
  <c r="I284" i="3" s="1"/>
  <c r="J284" i="3" s="1"/>
  <c r="H283" i="3"/>
  <c r="I283" i="3" s="1"/>
  <c r="J283" i="3" s="1"/>
  <c r="H282" i="3"/>
  <c r="I282" i="3" s="1"/>
  <c r="J282" i="3" s="1"/>
  <c r="H281" i="3"/>
  <c r="I281" i="3" s="1"/>
  <c r="J281" i="3" s="1"/>
  <c r="H280" i="3"/>
  <c r="I280" i="3" s="1"/>
  <c r="J280" i="3" s="1"/>
  <c r="H279" i="3"/>
  <c r="I279" i="3" s="1"/>
  <c r="J279" i="3" s="1"/>
  <c r="H278" i="3"/>
  <c r="I278" i="3" s="1"/>
  <c r="J278" i="3" s="1"/>
  <c r="H277" i="3"/>
  <c r="I277" i="3" s="1"/>
  <c r="J277" i="3" s="1"/>
  <c r="H276" i="3"/>
  <c r="I276" i="3" s="1"/>
  <c r="J276" i="3" s="1"/>
  <c r="H275" i="3"/>
  <c r="I275" i="3" s="1"/>
  <c r="J275" i="3" s="1"/>
  <c r="H274" i="3"/>
  <c r="I274" i="3" s="1"/>
  <c r="J274" i="3" s="1"/>
  <c r="H273" i="3"/>
  <c r="I273" i="3" s="1"/>
  <c r="J273" i="3" s="1"/>
  <c r="H272" i="3"/>
  <c r="I272" i="3" s="1"/>
  <c r="J272" i="3" s="1"/>
  <c r="H271" i="3"/>
  <c r="I271" i="3" s="1"/>
  <c r="J271" i="3" s="1"/>
  <c r="H270" i="3"/>
  <c r="I270" i="3" s="1"/>
  <c r="J270" i="3" s="1"/>
  <c r="H269" i="3"/>
  <c r="I269" i="3" s="1"/>
  <c r="J269" i="3" s="1"/>
  <c r="H268" i="3"/>
  <c r="I268" i="3" s="1"/>
  <c r="J268" i="3" s="1"/>
  <c r="H267" i="3"/>
  <c r="I267" i="3" s="1"/>
  <c r="J267" i="3" s="1"/>
  <c r="H266" i="3"/>
  <c r="I266" i="3" s="1"/>
  <c r="J266" i="3" s="1"/>
  <c r="I265" i="3"/>
  <c r="J265" i="3" s="1"/>
  <c r="H265" i="3"/>
  <c r="H264" i="3"/>
  <c r="I264" i="3" s="1"/>
  <c r="J264" i="3" s="1"/>
  <c r="M93" i="2"/>
  <c r="M94" i="2"/>
  <c r="O94" i="2" s="1"/>
  <c r="Q94" i="2" s="1"/>
  <c r="M95" i="2"/>
  <c r="M96" i="2"/>
  <c r="O96" i="2" s="1"/>
  <c r="Q96" i="2" s="1"/>
  <c r="M97" i="2"/>
  <c r="O97" i="2" s="1"/>
  <c r="Q97" i="2" s="1"/>
  <c r="M98" i="2"/>
  <c r="O98" i="2" s="1"/>
  <c r="Q98" i="2" s="1"/>
  <c r="M99" i="2"/>
  <c r="O99" i="2" s="1"/>
  <c r="Q99" i="2" s="1"/>
  <c r="M100" i="2"/>
  <c r="O100" i="2" s="1"/>
  <c r="Q100" i="2" s="1"/>
  <c r="M92" i="2"/>
  <c r="P100" i="2"/>
  <c r="P99" i="2"/>
  <c r="P98" i="2"/>
  <c r="P97" i="2"/>
  <c r="P96" i="2"/>
  <c r="P95" i="2"/>
  <c r="O95" i="2"/>
  <c r="Q95" i="2" s="1"/>
  <c r="P94" i="2"/>
  <c r="P93" i="2"/>
  <c r="O93" i="2"/>
  <c r="Q93" i="2" s="1"/>
  <c r="P92" i="2"/>
  <c r="O92" i="2"/>
  <c r="Q92" i="2" s="1"/>
  <c r="H263" i="3"/>
  <c r="I263" i="3" s="1"/>
  <c r="J263" i="3" s="1"/>
  <c r="H262" i="3"/>
  <c r="I262" i="3" s="1"/>
  <c r="J262" i="3" s="1"/>
  <c r="H261" i="3"/>
  <c r="I261" i="3" s="1"/>
  <c r="J261" i="3" s="1"/>
  <c r="H260" i="3"/>
  <c r="I260" i="3" s="1"/>
  <c r="J260" i="3" s="1"/>
  <c r="H259" i="3"/>
  <c r="I259" i="3" s="1"/>
  <c r="J259" i="3" s="1"/>
  <c r="H258" i="3"/>
  <c r="I258" i="3" s="1"/>
  <c r="J258" i="3" s="1"/>
  <c r="H257" i="3"/>
  <c r="I257" i="3" s="1"/>
  <c r="J257" i="3" s="1"/>
  <c r="H256" i="3"/>
  <c r="I256" i="3" s="1"/>
  <c r="J256" i="3" s="1"/>
  <c r="H255" i="3"/>
  <c r="I255" i="3" s="1"/>
  <c r="J255" i="3" s="1"/>
  <c r="H254" i="3"/>
  <c r="I254" i="3" s="1"/>
  <c r="J254" i="3" s="1"/>
  <c r="H253" i="3"/>
  <c r="I253" i="3" s="1"/>
  <c r="J253" i="3" s="1"/>
  <c r="H252" i="3"/>
  <c r="I252" i="3" s="1"/>
  <c r="J252" i="3" s="1"/>
  <c r="H251" i="3"/>
  <c r="I251" i="3" s="1"/>
  <c r="J251" i="3" s="1"/>
  <c r="H250" i="3"/>
  <c r="I250" i="3" s="1"/>
  <c r="J250" i="3" s="1"/>
  <c r="H249" i="3"/>
  <c r="I249" i="3" s="1"/>
  <c r="J249" i="3" s="1"/>
  <c r="H248" i="3"/>
  <c r="I248" i="3" s="1"/>
  <c r="J248" i="3" s="1"/>
  <c r="H247" i="3"/>
  <c r="I247" i="3" s="1"/>
  <c r="J247" i="3" s="1"/>
  <c r="H246" i="3"/>
  <c r="I246" i="3" s="1"/>
  <c r="J246" i="3" s="1"/>
  <c r="H245" i="3"/>
  <c r="I245" i="3" s="1"/>
  <c r="J245" i="3" s="1"/>
  <c r="H244" i="3"/>
  <c r="I244" i="3" s="1"/>
  <c r="J244" i="3" s="1"/>
  <c r="H243" i="3"/>
  <c r="I243" i="3" s="1"/>
  <c r="J243" i="3" s="1"/>
  <c r="H242" i="3"/>
  <c r="I242" i="3" s="1"/>
  <c r="J242" i="3" s="1"/>
  <c r="H241" i="3"/>
  <c r="I241" i="3" s="1"/>
  <c r="J241" i="3" s="1"/>
  <c r="H240" i="3"/>
  <c r="I240" i="3" s="1"/>
  <c r="J240" i="3" s="1"/>
  <c r="H239" i="3"/>
  <c r="I239" i="3" s="1"/>
  <c r="J239" i="3" s="1"/>
  <c r="H238" i="3"/>
  <c r="I238" i="3" s="1"/>
  <c r="J238" i="3" s="1"/>
  <c r="H237" i="3"/>
  <c r="I237" i="3" s="1"/>
  <c r="J237" i="3" s="1"/>
  <c r="H236" i="3"/>
  <c r="I236" i="3" s="1"/>
  <c r="J236" i="3" s="1"/>
  <c r="H235" i="3"/>
  <c r="I235" i="3" s="1"/>
  <c r="J235" i="3" s="1"/>
  <c r="H234" i="3"/>
  <c r="I234" i="3" s="1"/>
  <c r="J234" i="3" s="1"/>
  <c r="H233" i="3"/>
  <c r="I233" i="3" s="1"/>
  <c r="J233" i="3" s="1"/>
  <c r="H232" i="3"/>
  <c r="I232" i="3" s="1"/>
  <c r="J232" i="3" s="1"/>
  <c r="H231" i="3"/>
  <c r="I231" i="3" s="1"/>
  <c r="J231" i="3" s="1"/>
  <c r="H230" i="3"/>
  <c r="I230" i="3" s="1"/>
  <c r="J230" i="3" s="1"/>
  <c r="H229" i="3"/>
  <c r="I229" i="3" s="1"/>
  <c r="J229" i="3" s="1"/>
  <c r="H228" i="3"/>
  <c r="I228" i="3" s="1"/>
  <c r="J228" i="3" s="1"/>
  <c r="H227" i="3"/>
  <c r="I227" i="3" s="1"/>
  <c r="J227" i="3" s="1"/>
  <c r="H226" i="3"/>
  <c r="I226" i="3" s="1"/>
  <c r="J226" i="3" s="1"/>
  <c r="H225" i="3"/>
  <c r="I225" i="3" s="1"/>
  <c r="J225" i="3" s="1"/>
  <c r="H224" i="3"/>
  <c r="I224" i="3" s="1"/>
  <c r="J224" i="3" s="1"/>
  <c r="H223" i="3"/>
  <c r="I223" i="3" s="1"/>
  <c r="J223" i="3" s="1"/>
  <c r="H222" i="3"/>
  <c r="I222" i="3" s="1"/>
  <c r="J222" i="3" s="1"/>
  <c r="H221" i="3"/>
  <c r="I221" i="3" s="1"/>
  <c r="J221" i="3" s="1"/>
  <c r="H220" i="3"/>
  <c r="I220" i="3" s="1"/>
  <c r="J220" i="3" s="1"/>
  <c r="H219" i="3"/>
  <c r="I219" i="3" s="1"/>
  <c r="J219" i="3" s="1"/>
  <c r="H218" i="3"/>
  <c r="I218" i="3" s="1"/>
  <c r="J218" i="3" s="1"/>
  <c r="H217" i="3"/>
  <c r="I217" i="3" s="1"/>
  <c r="J217" i="3" s="1"/>
  <c r="H216" i="3"/>
  <c r="I216" i="3" s="1"/>
  <c r="J216" i="3" s="1"/>
  <c r="H215" i="3"/>
  <c r="I215" i="3" s="1"/>
  <c r="J215" i="3" s="1"/>
  <c r="H214" i="3"/>
  <c r="I214" i="3" s="1"/>
  <c r="J214" i="3" s="1"/>
  <c r="H213" i="3"/>
  <c r="I213" i="3" s="1"/>
  <c r="J213" i="3" s="1"/>
  <c r="H212" i="3"/>
  <c r="I212" i="3" s="1"/>
  <c r="J212" i="3" s="1"/>
  <c r="H211" i="3"/>
  <c r="I211" i="3" s="1"/>
  <c r="J211" i="3" s="1"/>
  <c r="H210" i="3"/>
  <c r="I210" i="3" s="1"/>
  <c r="J210" i="3" s="1"/>
  <c r="H209" i="3"/>
  <c r="I209" i="3" s="1"/>
  <c r="J209" i="3" s="1"/>
  <c r="H208" i="3"/>
  <c r="I208" i="3" s="1"/>
  <c r="J208" i="3" s="1"/>
  <c r="H207" i="3"/>
  <c r="I207" i="3" s="1"/>
  <c r="J207" i="3" s="1"/>
  <c r="H206" i="3"/>
  <c r="I206" i="3" s="1"/>
  <c r="J206" i="3" s="1"/>
  <c r="H205" i="3"/>
  <c r="I205" i="3" s="1"/>
  <c r="J205" i="3" s="1"/>
  <c r="H204" i="3"/>
  <c r="I204" i="3" s="1"/>
  <c r="J204" i="3" s="1"/>
  <c r="H203" i="3"/>
  <c r="I203" i="3" s="1"/>
  <c r="J203" i="3" s="1"/>
  <c r="H202" i="3"/>
  <c r="I202" i="3" s="1"/>
  <c r="J202" i="3" s="1"/>
  <c r="H201" i="3"/>
  <c r="I201" i="3" s="1"/>
  <c r="J201" i="3" s="1"/>
  <c r="H200" i="3"/>
  <c r="I200" i="3" s="1"/>
  <c r="J200" i="3" s="1"/>
  <c r="H199" i="3"/>
  <c r="I199" i="3" s="1"/>
  <c r="J199" i="3" s="1"/>
  <c r="H198" i="3"/>
  <c r="I198" i="3" s="1"/>
  <c r="J198" i="3" s="1"/>
  <c r="H197" i="3"/>
  <c r="I197" i="3" s="1"/>
  <c r="J197" i="3" s="1"/>
  <c r="H196" i="3"/>
  <c r="I196" i="3" s="1"/>
  <c r="J196" i="3" s="1"/>
  <c r="H195" i="3"/>
  <c r="I195" i="3" s="1"/>
  <c r="J195" i="3" s="1"/>
  <c r="H194" i="3"/>
  <c r="I194" i="3" s="1"/>
  <c r="J194" i="3" s="1"/>
  <c r="H193" i="3"/>
  <c r="I193" i="3" s="1"/>
  <c r="J193" i="3" s="1"/>
  <c r="H192" i="3"/>
  <c r="I192" i="3" s="1"/>
  <c r="J192" i="3" s="1"/>
  <c r="H191" i="3"/>
  <c r="I191" i="3" s="1"/>
  <c r="J191" i="3" s="1"/>
  <c r="H190" i="3"/>
  <c r="I190" i="3" s="1"/>
  <c r="J190" i="3" s="1"/>
  <c r="H189" i="3"/>
  <c r="I189" i="3" s="1"/>
  <c r="J189" i="3" s="1"/>
  <c r="H188" i="3"/>
  <c r="I188" i="3" s="1"/>
  <c r="J188" i="3" s="1"/>
  <c r="H187" i="3"/>
  <c r="I187" i="3" s="1"/>
  <c r="J187" i="3" s="1"/>
  <c r="H186" i="3"/>
  <c r="I186" i="3" s="1"/>
  <c r="J186" i="3" s="1"/>
  <c r="H185" i="3"/>
  <c r="I185" i="3" s="1"/>
  <c r="J185" i="3" s="1"/>
  <c r="H184" i="3"/>
  <c r="I184" i="3" s="1"/>
  <c r="J184" i="3" s="1"/>
  <c r="H183" i="3"/>
  <c r="I183" i="3" s="1"/>
  <c r="J183" i="3" s="1"/>
  <c r="H182" i="3"/>
  <c r="I182" i="3" s="1"/>
  <c r="J182" i="3" s="1"/>
  <c r="H181" i="3"/>
  <c r="I181" i="3" s="1"/>
  <c r="J181" i="3" s="1"/>
  <c r="H180" i="3"/>
  <c r="I180" i="3" s="1"/>
  <c r="J180" i="3" s="1"/>
  <c r="H179" i="3"/>
  <c r="I179" i="3" s="1"/>
  <c r="J179" i="3" s="1"/>
  <c r="H178" i="3"/>
  <c r="I178" i="3" s="1"/>
  <c r="J178" i="3" s="1"/>
  <c r="H177" i="3"/>
  <c r="I177" i="3" s="1"/>
  <c r="J177" i="3" s="1"/>
  <c r="H176" i="3"/>
  <c r="I176" i="3" s="1"/>
  <c r="J176" i="3" s="1"/>
  <c r="H175" i="3"/>
  <c r="I175" i="3" s="1"/>
  <c r="J175" i="3" s="1"/>
  <c r="H174" i="3"/>
  <c r="I174" i="3" s="1"/>
  <c r="J174" i="3" s="1"/>
  <c r="H173" i="3"/>
  <c r="I173" i="3" s="1"/>
  <c r="J173" i="3" s="1"/>
  <c r="H172" i="3"/>
  <c r="I172" i="3" s="1"/>
  <c r="J172" i="3" s="1"/>
  <c r="H171" i="3"/>
  <c r="I171" i="3" s="1"/>
  <c r="J171" i="3" s="1"/>
  <c r="H170" i="3"/>
  <c r="I170" i="3" s="1"/>
  <c r="J170" i="3" s="1"/>
  <c r="H169" i="3"/>
  <c r="I169" i="3" s="1"/>
  <c r="J169" i="3" s="1"/>
  <c r="H168" i="3"/>
  <c r="I168" i="3" s="1"/>
  <c r="J168" i="3" s="1"/>
  <c r="H167" i="3"/>
  <c r="I167" i="3" s="1"/>
  <c r="J167" i="3" s="1"/>
  <c r="H166" i="3"/>
  <c r="I166" i="3" s="1"/>
  <c r="J166" i="3" s="1"/>
  <c r="H165" i="3"/>
  <c r="I165" i="3" s="1"/>
  <c r="J165" i="3" s="1"/>
  <c r="H164" i="3"/>
  <c r="I164" i="3" s="1"/>
  <c r="J164" i="3" s="1"/>
  <c r="H163" i="3"/>
  <c r="I163" i="3" s="1"/>
  <c r="J163" i="3" s="1"/>
  <c r="H162" i="3"/>
  <c r="I162" i="3" s="1"/>
  <c r="J162" i="3" s="1"/>
  <c r="H161" i="3"/>
  <c r="I161" i="3" s="1"/>
  <c r="J161" i="3" s="1"/>
  <c r="H160" i="3"/>
  <c r="I160" i="3" s="1"/>
  <c r="J160" i="3" s="1"/>
  <c r="H159" i="3"/>
  <c r="I159" i="3" s="1"/>
  <c r="J159" i="3" s="1"/>
  <c r="H158" i="3"/>
  <c r="I158" i="3" s="1"/>
  <c r="J158" i="3" s="1"/>
  <c r="H157" i="3"/>
  <c r="I157" i="3" s="1"/>
  <c r="J157" i="3" s="1"/>
  <c r="H156" i="3"/>
  <c r="I156" i="3" s="1"/>
  <c r="J156" i="3" s="1"/>
  <c r="H155" i="3"/>
  <c r="I155" i="3" s="1"/>
  <c r="J155" i="3" s="1"/>
  <c r="H154" i="3"/>
  <c r="I154" i="3" s="1"/>
  <c r="J154" i="3" s="1"/>
  <c r="H153" i="3"/>
  <c r="I153" i="3" s="1"/>
  <c r="J153" i="3" s="1"/>
  <c r="H152" i="3"/>
  <c r="I152" i="3" s="1"/>
  <c r="J152" i="3" s="1"/>
  <c r="H151" i="3"/>
  <c r="I151" i="3" s="1"/>
  <c r="J151" i="3" s="1"/>
  <c r="H150" i="3"/>
  <c r="I150" i="3" s="1"/>
  <c r="J150" i="3" s="1"/>
  <c r="H149" i="3"/>
  <c r="I149" i="3" s="1"/>
  <c r="J149" i="3" s="1"/>
  <c r="H148" i="3"/>
  <c r="I148" i="3" s="1"/>
  <c r="J148" i="3" s="1"/>
  <c r="H147" i="3"/>
  <c r="I147" i="3" s="1"/>
  <c r="J147" i="3" s="1"/>
  <c r="H146" i="3"/>
  <c r="I146" i="3" s="1"/>
  <c r="J146" i="3" s="1"/>
  <c r="H145" i="3"/>
  <c r="I145" i="3" s="1"/>
  <c r="J145" i="3" s="1"/>
  <c r="H144" i="3"/>
  <c r="I144" i="3" s="1"/>
  <c r="J144" i="3" s="1"/>
  <c r="H143" i="3"/>
  <c r="I143" i="3" s="1"/>
  <c r="J143" i="3" s="1"/>
  <c r="H142" i="3"/>
  <c r="I142" i="3" s="1"/>
  <c r="J142" i="3" s="1"/>
  <c r="H141" i="3"/>
  <c r="I141" i="3" s="1"/>
  <c r="J141" i="3" s="1"/>
  <c r="H140" i="3"/>
  <c r="I140" i="3" s="1"/>
  <c r="J140" i="3" s="1"/>
  <c r="H139" i="3"/>
  <c r="I139" i="3" s="1"/>
  <c r="J139" i="3" s="1"/>
  <c r="H138" i="3"/>
  <c r="I138" i="3" s="1"/>
  <c r="J138" i="3" s="1"/>
  <c r="H137" i="3"/>
  <c r="I137" i="3" s="1"/>
  <c r="J137" i="3" s="1"/>
  <c r="H136" i="3"/>
  <c r="I136" i="3" s="1"/>
  <c r="J136" i="3" s="1"/>
  <c r="H135" i="3"/>
  <c r="I135" i="3" s="1"/>
  <c r="J135" i="3" s="1"/>
  <c r="H134" i="3"/>
  <c r="I134" i="3" s="1"/>
  <c r="J134" i="3" s="1"/>
  <c r="H133" i="3"/>
  <c r="I133" i="3" s="1"/>
  <c r="J133" i="3" s="1"/>
  <c r="H132" i="3"/>
  <c r="I132" i="3" s="1"/>
  <c r="J132" i="3" s="1"/>
  <c r="H131" i="3"/>
  <c r="I131" i="3" s="1"/>
  <c r="J131" i="3" s="1"/>
  <c r="H130" i="3"/>
  <c r="I130" i="3" s="1"/>
  <c r="J130" i="3" s="1"/>
  <c r="H129" i="3"/>
  <c r="I129" i="3" s="1"/>
  <c r="J129" i="3" s="1"/>
  <c r="H128" i="3"/>
  <c r="I128" i="3" s="1"/>
  <c r="J128" i="3" s="1"/>
  <c r="H127" i="3"/>
  <c r="I127" i="3" s="1"/>
  <c r="J127" i="3" s="1"/>
  <c r="H126" i="3"/>
  <c r="I126" i="3" s="1"/>
  <c r="J126" i="3" s="1"/>
  <c r="H125" i="3"/>
  <c r="I125" i="3" s="1"/>
  <c r="J125" i="3" s="1"/>
  <c r="H124" i="3"/>
  <c r="I124" i="3" s="1"/>
  <c r="J124" i="3" s="1"/>
  <c r="H123" i="3"/>
  <c r="I123" i="3" s="1"/>
  <c r="J123" i="3" s="1"/>
  <c r="H122" i="3"/>
  <c r="I122" i="3" s="1"/>
  <c r="J122" i="3" s="1"/>
  <c r="H121" i="3"/>
  <c r="I121" i="3" s="1"/>
  <c r="J121" i="3" s="1"/>
  <c r="H120" i="3"/>
  <c r="I120" i="3" s="1"/>
  <c r="J120" i="3" s="1"/>
  <c r="H119" i="3"/>
  <c r="I119" i="3" s="1"/>
  <c r="J119" i="3" s="1"/>
  <c r="H118" i="3"/>
  <c r="I118" i="3" s="1"/>
  <c r="J118" i="3" s="1"/>
  <c r="H117" i="3"/>
  <c r="I117" i="3" s="1"/>
  <c r="J117" i="3" s="1"/>
  <c r="H116" i="3"/>
  <c r="I116" i="3" s="1"/>
  <c r="J116" i="3" s="1"/>
  <c r="H115" i="3"/>
  <c r="I115" i="3" s="1"/>
  <c r="J115" i="3" s="1"/>
  <c r="H114" i="3"/>
  <c r="I114" i="3" s="1"/>
  <c r="J114" i="3" s="1"/>
  <c r="H113" i="3"/>
  <c r="I113" i="3" s="1"/>
  <c r="J113" i="3" s="1"/>
  <c r="H112" i="3"/>
  <c r="I112" i="3" s="1"/>
  <c r="J112" i="3" s="1"/>
  <c r="H111" i="3"/>
  <c r="I111" i="3" s="1"/>
  <c r="J111" i="3" s="1"/>
  <c r="H110" i="3"/>
  <c r="I110" i="3" s="1"/>
  <c r="J110" i="3" s="1"/>
  <c r="H109" i="3"/>
  <c r="I109" i="3" s="1"/>
  <c r="J109" i="3" s="1"/>
  <c r="H108" i="3"/>
  <c r="I108" i="3" s="1"/>
  <c r="J108" i="3" s="1"/>
  <c r="H107" i="3"/>
  <c r="I107" i="3" s="1"/>
  <c r="J107" i="3" s="1"/>
  <c r="H106" i="3"/>
  <c r="I106" i="3" s="1"/>
  <c r="J106" i="3" s="1"/>
  <c r="H105" i="3"/>
  <c r="I105" i="3" s="1"/>
  <c r="J105" i="3" s="1"/>
  <c r="H104" i="3"/>
  <c r="I104" i="3" s="1"/>
  <c r="J104" i="3" s="1"/>
  <c r="H103" i="3"/>
  <c r="I103" i="3" s="1"/>
  <c r="J103" i="3" s="1"/>
  <c r="H102" i="3"/>
  <c r="I102" i="3" s="1"/>
  <c r="J102" i="3" s="1"/>
  <c r="H101" i="3"/>
  <c r="I101" i="3" s="1"/>
  <c r="J101" i="3" s="1"/>
  <c r="H100" i="3"/>
  <c r="I100" i="3" s="1"/>
  <c r="J100" i="3" s="1"/>
  <c r="H99" i="3"/>
  <c r="I99" i="3" s="1"/>
  <c r="J99" i="3" s="1"/>
  <c r="H98" i="3"/>
  <c r="I98" i="3" s="1"/>
  <c r="J98" i="3" s="1"/>
  <c r="H97" i="3"/>
  <c r="I97" i="3" s="1"/>
  <c r="J97" i="3" s="1"/>
  <c r="H96" i="3"/>
  <c r="I96" i="3" s="1"/>
  <c r="J96" i="3" s="1"/>
  <c r="H95" i="3"/>
  <c r="I95" i="3" s="1"/>
  <c r="J95" i="3" s="1"/>
  <c r="H94" i="3"/>
  <c r="I94" i="3" s="1"/>
  <c r="J94" i="3" s="1"/>
  <c r="H93" i="3"/>
  <c r="I93" i="3" s="1"/>
  <c r="J93" i="3" s="1"/>
  <c r="H92" i="3"/>
  <c r="I92" i="3" s="1"/>
  <c r="J92" i="3" s="1"/>
  <c r="H91" i="3"/>
  <c r="I91" i="3" s="1"/>
  <c r="J91" i="3" s="1"/>
  <c r="H90" i="3"/>
  <c r="I90" i="3" s="1"/>
  <c r="J90" i="3" s="1"/>
  <c r="H89" i="3"/>
  <c r="I89" i="3" s="1"/>
  <c r="J89" i="3" s="1"/>
  <c r="H88" i="3"/>
  <c r="I88" i="3" s="1"/>
  <c r="J88" i="3" s="1"/>
  <c r="H87" i="3"/>
  <c r="I87" i="3" s="1"/>
  <c r="J87" i="3" s="1"/>
  <c r="H86" i="3"/>
  <c r="I86" i="3" s="1"/>
  <c r="J86" i="3" s="1"/>
  <c r="H85" i="3"/>
  <c r="I85" i="3" s="1"/>
  <c r="J85" i="3" s="1"/>
  <c r="H84" i="3"/>
  <c r="I84" i="3" s="1"/>
  <c r="J84" i="3" s="1"/>
  <c r="H83" i="3"/>
  <c r="I83" i="3" s="1"/>
  <c r="J83" i="3" s="1"/>
  <c r="H82" i="3"/>
  <c r="I82" i="3" s="1"/>
  <c r="J82" i="3" s="1"/>
  <c r="H81" i="3"/>
  <c r="I81" i="3" s="1"/>
  <c r="J81" i="3" s="1"/>
  <c r="H80" i="3"/>
  <c r="I80" i="3" s="1"/>
  <c r="J80" i="3" s="1"/>
  <c r="H79" i="3"/>
  <c r="I79" i="3" s="1"/>
  <c r="J79" i="3" s="1"/>
  <c r="H78" i="3"/>
  <c r="I78" i="3" s="1"/>
  <c r="J78" i="3" s="1"/>
  <c r="H77" i="3"/>
  <c r="I77" i="3" s="1"/>
  <c r="J77" i="3" s="1"/>
  <c r="H76" i="3"/>
  <c r="I76" i="3" s="1"/>
  <c r="J76" i="3" s="1"/>
  <c r="H75" i="3"/>
  <c r="I75" i="3" s="1"/>
  <c r="J75" i="3" s="1"/>
  <c r="H74" i="3"/>
  <c r="I74" i="3" s="1"/>
  <c r="J74" i="3" s="1"/>
  <c r="H73" i="3"/>
  <c r="I73" i="3" s="1"/>
  <c r="J73" i="3" s="1"/>
  <c r="H72" i="3"/>
  <c r="I72" i="3" s="1"/>
  <c r="J72" i="3" s="1"/>
  <c r="H71" i="3"/>
  <c r="I71" i="3" s="1"/>
  <c r="J71" i="3" s="1"/>
  <c r="H70" i="3"/>
  <c r="I70" i="3" s="1"/>
  <c r="J70" i="3" s="1"/>
  <c r="H69" i="3"/>
  <c r="I69" i="3" s="1"/>
  <c r="J69" i="3" s="1"/>
  <c r="H68" i="3"/>
  <c r="I68" i="3" s="1"/>
  <c r="J68" i="3" s="1"/>
  <c r="H67" i="3"/>
  <c r="I67" i="3" s="1"/>
  <c r="J67" i="3" s="1"/>
  <c r="H66" i="3"/>
  <c r="I66" i="3" s="1"/>
  <c r="J66" i="3" s="1"/>
  <c r="H65" i="3"/>
  <c r="I65" i="3" s="1"/>
  <c r="J65" i="3" s="1"/>
  <c r="H64" i="3"/>
  <c r="I64" i="3" s="1"/>
  <c r="J64" i="3" s="1"/>
  <c r="H63" i="3"/>
  <c r="I63" i="3" s="1"/>
  <c r="J63" i="3" s="1"/>
  <c r="H62" i="3"/>
  <c r="I62" i="3" s="1"/>
  <c r="J62" i="3" s="1"/>
  <c r="H61" i="3"/>
  <c r="I61" i="3" s="1"/>
  <c r="J61" i="3" s="1"/>
  <c r="H60" i="3"/>
  <c r="I60" i="3" s="1"/>
  <c r="J60" i="3" s="1"/>
  <c r="H59" i="3"/>
  <c r="I59" i="3" s="1"/>
  <c r="J59" i="3" s="1"/>
  <c r="H58" i="3"/>
  <c r="I58" i="3" s="1"/>
  <c r="J58" i="3" s="1"/>
  <c r="H57" i="3"/>
  <c r="I57" i="3" s="1"/>
  <c r="J57" i="3" s="1"/>
  <c r="H56" i="3"/>
  <c r="I56" i="3" s="1"/>
  <c r="J56" i="3" s="1"/>
  <c r="H55" i="3"/>
  <c r="I55" i="3" s="1"/>
  <c r="J55" i="3" s="1"/>
  <c r="H54" i="3"/>
  <c r="I54" i="3" s="1"/>
  <c r="J54" i="3" s="1"/>
  <c r="H36" i="3"/>
  <c r="I36" i="3" s="1"/>
  <c r="J36" i="3" s="1"/>
  <c r="H8" i="3"/>
  <c r="I8" i="3" s="1"/>
  <c r="J8" i="3" s="1"/>
  <c r="B5" i="3"/>
  <c r="P91" i="2"/>
  <c r="M91" i="2"/>
  <c r="O91" i="2" s="1"/>
  <c r="Q91" i="2" s="1"/>
  <c r="P90" i="2"/>
  <c r="M90" i="2"/>
  <c r="O90" i="2" s="1"/>
  <c r="Q90" i="2" s="1"/>
  <c r="P89" i="2"/>
  <c r="M89" i="2"/>
  <c r="O89" i="2" s="1"/>
  <c r="Q89" i="2" s="1"/>
  <c r="P88" i="2"/>
  <c r="M88" i="2"/>
  <c r="O88" i="2" s="1"/>
  <c r="Q88" i="2" s="1"/>
  <c r="P87" i="2"/>
  <c r="M87" i="2"/>
  <c r="O87" i="2" s="1"/>
  <c r="Q87" i="2" s="1"/>
  <c r="P86" i="2"/>
  <c r="M86" i="2"/>
  <c r="O86" i="2" s="1"/>
  <c r="Q86" i="2" s="1"/>
  <c r="P85" i="2"/>
  <c r="M85" i="2"/>
  <c r="O85" i="2" s="1"/>
  <c r="Q85" i="2" s="1"/>
  <c r="P84" i="2"/>
  <c r="M84" i="2"/>
  <c r="O84" i="2" s="1"/>
  <c r="Q84" i="2" s="1"/>
  <c r="P83" i="2"/>
  <c r="M83" i="2"/>
  <c r="O83" i="2" s="1"/>
  <c r="Q83" i="2" s="1"/>
  <c r="P82" i="2"/>
  <c r="M82" i="2"/>
  <c r="O82" i="2" s="1"/>
  <c r="Q82" i="2" s="1"/>
  <c r="P81" i="2"/>
  <c r="M81" i="2"/>
  <c r="O81" i="2" s="1"/>
  <c r="Q81" i="2" s="1"/>
  <c r="P80" i="2"/>
  <c r="M80" i="2"/>
  <c r="O80" i="2" s="1"/>
  <c r="Q80" i="2" s="1"/>
  <c r="P79" i="2"/>
  <c r="M79" i="2"/>
  <c r="O79" i="2" s="1"/>
  <c r="Q79" i="2" s="1"/>
  <c r="P78" i="2"/>
  <c r="M78" i="2"/>
  <c r="O78" i="2" s="1"/>
  <c r="Q78" i="2" s="1"/>
  <c r="P77" i="2"/>
  <c r="M77" i="2"/>
  <c r="O77" i="2" s="1"/>
  <c r="Q77" i="2" s="1"/>
  <c r="P76" i="2"/>
  <c r="O76" i="2"/>
  <c r="Q76" i="2" s="1"/>
  <c r="M76" i="2"/>
  <c r="P75" i="2"/>
  <c r="M75" i="2"/>
  <c r="O75" i="2" s="1"/>
  <c r="Q75" i="2" s="1"/>
  <c r="P74" i="2"/>
  <c r="O74" i="2"/>
  <c r="Q74" i="2" s="1"/>
  <c r="M74" i="2"/>
  <c r="P73" i="2"/>
  <c r="M73" i="2"/>
  <c r="O73" i="2" s="1"/>
  <c r="Q73" i="2" s="1"/>
  <c r="P72" i="2"/>
  <c r="M72" i="2"/>
  <c r="O72" i="2" s="1"/>
  <c r="Q72" i="2" s="1"/>
  <c r="P71" i="2"/>
  <c r="M71" i="2"/>
  <c r="O71" i="2" s="1"/>
  <c r="Q71" i="2" s="1"/>
  <c r="P70" i="2"/>
  <c r="M70" i="2"/>
  <c r="O70" i="2" s="1"/>
  <c r="Q70" i="2" s="1"/>
  <c r="P69" i="2"/>
  <c r="M69" i="2"/>
  <c r="O69" i="2" s="1"/>
  <c r="Q69" i="2" s="1"/>
  <c r="P68" i="2"/>
  <c r="M68" i="2"/>
  <c r="O68" i="2" s="1"/>
  <c r="Q68" i="2" s="1"/>
  <c r="P67" i="2"/>
  <c r="M67" i="2"/>
  <c r="O67" i="2" s="1"/>
  <c r="Q67" i="2" s="1"/>
  <c r="P66" i="2"/>
  <c r="M66" i="2"/>
  <c r="O66" i="2" s="1"/>
  <c r="Q66" i="2" s="1"/>
  <c r="P65" i="2"/>
  <c r="M65" i="2"/>
  <c r="O65" i="2" s="1"/>
  <c r="Q65" i="2" s="1"/>
  <c r="P64" i="2"/>
  <c r="M64" i="2"/>
  <c r="O64" i="2" s="1"/>
  <c r="Q64" i="2" s="1"/>
  <c r="P46" i="2"/>
  <c r="M46" i="2"/>
  <c r="N46" i="2" s="1"/>
  <c r="O46" i="2" s="1"/>
  <c r="Q46" i="2" s="1"/>
  <c r="P8" i="2"/>
  <c r="O8" i="2"/>
  <c r="Q8" i="2" s="1"/>
  <c r="N8" i="2"/>
  <c r="M8" i="2"/>
  <c r="B5" i="2"/>
  <c r="M145" i="1"/>
  <c r="O145" i="1" s="1"/>
  <c r="Q145" i="1" s="1"/>
  <c r="O144" i="1"/>
  <c r="Q144" i="1" s="1"/>
  <c r="M144" i="1"/>
  <c r="O143" i="1"/>
  <c r="Q143" i="1" s="1"/>
  <c r="M143" i="1"/>
  <c r="M142" i="1"/>
  <c r="O142" i="1" s="1"/>
  <c r="Q142" i="1" s="1"/>
  <c r="M141" i="1"/>
  <c r="O141" i="1" s="1"/>
  <c r="Q141" i="1" s="1"/>
  <c r="O140" i="1"/>
  <c r="Q140" i="1" s="1"/>
  <c r="M140" i="1"/>
  <c r="M139" i="1"/>
  <c r="O139" i="1" s="1"/>
  <c r="Q139" i="1" s="1"/>
  <c r="O138" i="1"/>
  <c r="Q138" i="1" s="1"/>
  <c r="M138" i="1"/>
  <c r="M137" i="1"/>
  <c r="O137" i="1" s="1"/>
  <c r="Q137" i="1" s="1"/>
  <c r="O136" i="1"/>
  <c r="Q136" i="1" s="1"/>
  <c r="M136" i="1"/>
  <c r="O135" i="1"/>
  <c r="Q135" i="1" s="1"/>
  <c r="M135" i="1"/>
  <c r="O134" i="1"/>
  <c r="Q134" i="1" s="1"/>
  <c r="M134" i="1"/>
  <c r="M133" i="1"/>
  <c r="O133" i="1" s="1"/>
  <c r="Q133" i="1" s="1"/>
  <c r="O132" i="1"/>
  <c r="Q132" i="1" s="1"/>
  <c r="M132" i="1"/>
  <c r="O131" i="1"/>
  <c r="Q131" i="1" s="1"/>
  <c r="M131" i="1"/>
  <c r="M130" i="1"/>
  <c r="O130" i="1" s="1"/>
  <c r="Q130" i="1" s="1"/>
  <c r="M129" i="1"/>
  <c r="O129" i="1" s="1"/>
  <c r="Q129" i="1" s="1"/>
  <c r="O128" i="1"/>
  <c r="Q128" i="1" s="1"/>
  <c r="M128" i="1"/>
  <c r="O127" i="1"/>
  <c r="Q127" i="1" s="1"/>
  <c r="M127" i="1"/>
  <c r="M126" i="1"/>
  <c r="O126" i="1" s="1"/>
  <c r="Q126" i="1" s="1"/>
  <c r="M125" i="1"/>
  <c r="O125" i="1" s="1"/>
  <c r="Q125" i="1" s="1"/>
  <c r="O124" i="1"/>
  <c r="Q124" i="1" s="1"/>
  <c r="M124" i="1"/>
  <c r="M123" i="1"/>
  <c r="O123" i="1" s="1"/>
  <c r="Q123" i="1" s="1"/>
  <c r="M122" i="1"/>
  <c r="O122" i="1" s="1"/>
  <c r="Q122" i="1" s="1"/>
  <c r="M121" i="1"/>
  <c r="O121" i="1" s="1"/>
  <c r="Q121" i="1" s="1"/>
  <c r="O120" i="1"/>
  <c r="Q120" i="1" s="1"/>
  <c r="M120" i="1"/>
  <c r="O119" i="1"/>
  <c r="Q119" i="1" s="1"/>
  <c r="M119" i="1"/>
  <c r="O118" i="1"/>
  <c r="Q118" i="1" s="1"/>
  <c r="M118" i="1"/>
  <c r="M117" i="1"/>
  <c r="O117" i="1" s="1"/>
  <c r="Q117" i="1" s="1"/>
  <c r="O116" i="1"/>
  <c r="Q116" i="1" s="1"/>
  <c r="M116" i="1"/>
  <c r="O115" i="1"/>
  <c r="Q115" i="1" s="1"/>
  <c r="M115" i="1"/>
  <c r="O114" i="1"/>
  <c r="Q114" i="1" s="1"/>
  <c r="M114" i="1"/>
  <c r="M113" i="1"/>
  <c r="O113" i="1" s="1"/>
  <c r="Q113" i="1" s="1"/>
  <c r="O112" i="1"/>
  <c r="Q112" i="1" s="1"/>
  <c r="M112" i="1"/>
  <c r="O111" i="1"/>
  <c r="Q111" i="1" s="1"/>
  <c r="M111" i="1"/>
  <c r="M110" i="1"/>
  <c r="O110" i="1" s="1"/>
  <c r="Q110" i="1" s="1"/>
  <c r="M109" i="1"/>
  <c r="O109" i="1" s="1"/>
  <c r="Q109" i="1" s="1"/>
  <c r="O108" i="1"/>
  <c r="Q108" i="1" s="1"/>
  <c r="M108" i="1"/>
  <c r="M107" i="1"/>
  <c r="O107" i="1" s="1"/>
  <c r="Q107" i="1" s="1"/>
  <c r="M106" i="1"/>
  <c r="O106" i="1" s="1"/>
  <c r="Q106" i="1" s="1"/>
  <c r="M105" i="1"/>
  <c r="O105" i="1" s="1"/>
  <c r="Q105" i="1" s="1"/>
  <c r="O104" i="1"/>
  <c r="Q104" i="1" s="1"/>
  <c r="M104" i="1"/>
  <c r="O103" i="1"/>
  <c r="Q103" i="1" s="1"/>
  <c r="M103" i="1"/>
  <c r="O102" i="1"/>
  <c r="Q102" i="1" s="1"/>
  <c r="M102" i="1"/>
  <c r="M101" i="1"/>
  <c r="O101" i="1" s="1"/>
  <c r="Q101" i="1" s="1"/>
  <c r="O100" i="1"/>
  <c r="Q100" i="1" s="1"/>
  <c r="M100" i="1"/>
  <c r="O99" i="1"/>
  <c r="Q99" i="1" s="1"/>
  <c r="M99" i="1"/>
  <c r="O98" i="1"/>
  <c r="Q98" i="1" s="1"/>
  <c r="M98" i="1"/>
  <c r="M97" i="1"/>
  <c r="O97" i="1" s="1"/>
  <c r="Q97" i="1" s="1"/>
  <c r="O96" i="1"/>
  <c r="Q96" i="1" s="1"/>
  <c r="M96" i="1"/>
  <c r="O95" i="1"/>
  <c r="Q95" i="1" s="1"/>
  <c r="M95" i="1"/>
  <c r="O94" i="1"/>
  <c r="Q94" i="1" s="1"/>
  <c r="M94" i="1"/>
  <c r="M93" i="1"/>
  <c r="O93" i="1" s="1"/>
  <c r="Q93" i="1" s="1"/>
  <c r="O92" i="1"/>
  <c r="Q92" i="1" s="1"/>
  <c r="M92" i="1"/>
  <c r="O91" i="1"/>
  <c r="Q91" i="1" s="1"/>
  <c r="M91" i="1"/>
  <c r="M90" i="1"/>
  <c r="O90" i="1" s="1"/>
  <c r="Q90" i="1" s="1"/>
  <c r="M89" i="1"/>
  <c r="O89" i="1" s="1"/>
  <c r="Q89" i="1" s="1"/>
  <c r="O88" i="1"/>
  <c r="Q88" i="1" s="1"/>
  <c r="M88" i="1"/>
  <c r="O87" i="1"/>
  <c r="Q87" i="1" s="1"/>
  <c r="M87" i="1"/>
  <c r="M86" i="1"/>
  <c r="O86" i="1" s="1"/>
  <c r="Q86" i="1" s="1"/>
  <c r="M85" i="1"/>
  <c r="O85" i="1" s="1"/>
  <c r="Q85" i="1" s="1"/>
  <c r="O84" i="1"/>
  <c r="Q84" i="1" s="1"/>
  <c r="M84" i="1"/>
  <c r="M83" i="1"/>
  <c r="O83" i="1" s="1"/>
  <c r="Q83" i="1" s="1"/>
  <c r="P82" i="1"/>
  <c r="O82" i="1"/>
  <c r="Q82" i="1" s="1"/>
  <c r="M82" i="1"/>
  <c r="P81" i="1"/>
  <c r="O81" i="1"/>
  <c r="Q81" i="1" s="1"/>
  <c r="M81" i="1"/>
  <c r="P80" i="1"/>
  <c r="M80" i="1"/>
  <c r="O80" i="1" s="1"/>
  <c r="Q80" i="1" s="1"/>
  <c r="P79" i="1"/>
  <c r="O79" i="1"/>
  <c r="Q79" i="1" s="1"/>
  <c r="M79" i="1"/>
  <c r="P78" i="1"/>
  <c r="M78" i="1"/>
  <c r="O78" i="1" s="1"/>
  <c r="Q78" i="1" s="1"/>
  <c r="P77" i="1"/>
  <c r="O77" i="1"/>
  <c r="Q77" i="1" s="1"/>
  <c r="M77" i="1"/>
  <c r="P76" i="1"/>
  <c r="O76" i="1"/>
  <c r="Q76" i="1" s="1"/>
  <c r="M76" i="1"/>
  <c r="P75" i="1"/>
  <c r="M75" i="1"/>
  <c r="O75" i="1" s="1"/>
  <c r="Q75" i="1" s="1"/>
  <c r="P74" i="1"/>
  <c r="M74" i="1"/>
  <c r="O74" i="1" s="1"/>
  <c r="Q74" i="1" s="1"/>
  <c r="P73" i="1"/>
  <c r="O73" i="1"/>
  <c r="Q73" i="1" s="1"/>
  <c r="M73" i="1"/>
  <c r="P72" i="1"/>
  <c r="M72" i="1"/>
  <c r="O72" i="1" s="1"/>
  <c r="Q72" i="1" s="1"/>
  <c r="P71" i="1"/>
  <c r="O71" i="1"/>
  <c r="Q71" i="1" s="1"/>
  <c r="M71" i="1"/>
  <c r="P70" i="1"/>
  <c r="M70" i="1"/>
  <c r="O70" i="1" s="1"/>
  <c r="Q70" i="1" s="1"/>
  <c r="P69" i="1"/>
  <c r="O69" i="1"/>
  <c r="Q69" i="1" s="1"/>
  <c r="M69" i="1"/>
  <c r="P68" i="1"/>
  <c r="O68" i="1"/>
  <c r="Q68" i="1" s="1"/>
  <c r="M68" i="1"/>
  <c r="P67" i="1"/>
  <c r="M67" i="1"/>
  <c r="O67" i="1" s="1"/>
  <c r="Q67" i="1" s="1"/>
  <c r="P66" i="1"/>
  <c r="M66" i="1"/>
  <c r="O66" i="1" s="1"/>
  <c r="Q66" i="1" s="1"/>
  <c r="P65" i="1"/>
  <c r="O65" i="1"/>
  <c r="Q65" i="1" s="1"/>
  <c r="M65" i="1"/>
  <c r="P64" i="1"/>
  <c r="M64" i="1"/>
  <c r="O64" i="1" s="1"/>
  <c r="Q64" i="1" s="1"/>
  <c r="P63" i="1"/>
  <c r="O63" i="1"/>
  <c r="Q63" i="1" s="1"/>
  <c r="M63" i="1"/>
  <c r="P62" i="1"/>
  <c r="M62" i="1"/>
  <c r="O62" i="1" s="1"/>
  <c r="Q62" i="1" s="1"/>
  <c r="P61" i="1"/>
  <c r="O61" i="1"/>
  <c r="Q61" i="1" s="1"/>
  <c r="M61" i="1"/>
  <c r="P60" i="1"/>
  <c r="O60" i="1"/>
  <c r="Q60" i="1" s="1"/>
  <c r="M60" i="1"/>
  <c r="P59" i="1"/>
  <c r="M59" i="1"/>
  <c r="O59" i="1" s="1"/>
  <c r="Q59" i="1" s="1"/>
  <c r="P58" i="1"/>
  <c r="M58" i="1"/>
  <c r="O58" i="1" s="1"/>
  <c r="Q58" i="1" s="1"/>
  <c r="P57" i="1"/>
  <c r="O57" i="1"/>
  <c r="Q57" i="1" s="1"/>
  <c r="M57" i="1"/>
  <c r="P56" i="1"/>
  <c r="M56" i="1"/>
  <c r="O56" i="1" s="1"/>
  <c r="Q56" i="1" s="1"/>
  <c r="P55" i="1"/>
  <c r="O55" i="1"/>
  <c r="Q55" i="1" s="1"/>
  <c r="M55" i="1"/>
  <c r="P54" i="1"/>
  <c r="M54" i="1"/>
  <c r="O54" i="1" s="1"/>
  <c r="Q54" i="1" s="1"/>
  <c r="P53" i="1"/>
  <c r="O53" i="1"/>
  <c r="Q53" i="1" s="1"/>
  <c r="M53" i="1"/>
  <c r="P52" i="1"/>
  <c r="O52" i="1"/>
  <c r="Q52" i="1" s="1"/>
  <c r="M52" i="1"/>
  <c r="P51" i="1"/>
  <c r="M51" i="1"/>
  <c r="O51" i="1" s="1"/>
  <c r="Q51" i="1" s="1"/>
  <c r="P50" i="1"/>
  <c r="O50" i="1"/>
  <c r="Q50" i="1" s="1"/>
  <c r="M50" i="1"/>
  <c r="P49" i="1"/>
  <c r="M49" i="1"/>
  <c r="O49" i="1" s="1"/>
  <c r="Q49" i="1" s="1"/>
  <c r="P48" i="1"/>
  <c r="M48" i="1"/>
  <c r="O48" i="1" s="1"/>
  <c r="Q48" i="1" s="1"/>
  <c r="P47" i="1"/>
  <c r="M47" i="1"/>
  <c r="O47" i="1" s="1"/>
  <c r="Q47" i="1" s="1"/>
  <c r="P46" i="1"/>
  <c r="O46" i="1"/>
  <c r="Q46" i="1" s="1"/>
  <c r="M46" i="1"/>
  <c r="P45" i="1"/>
  <c r="O45" i="1"/>
  <c r="Q45" i="1" s="1"/>
  <c r="M45" i="1"/>
  <c r="P44" i="1"/>
  <c r="M44" i="1"/>
  <c r="O44" i="1" s="1"/>
  <c r="Q44" i="1" s="1"/>
  <c r="P39" i="1"/>
  <c r="O39" i="1"/>
  <c r="Q39" i="1" s="1"/>
  <c r="M39" i="1"/>
  <c r="P38" i="1"/>
  <c r="M38" i="1"/>
  <c r="O38" i="1" s="1"/>
  <c r="Q38" i="1" s="1"/>
  <c r="P30" i="1"/>
  <c r="O30" i="1"/>
  <c r="Q30" i="1" s="1"/>
  <c r="M30" i="1"/>
  <c r="P27" i="1"/>
  <c r="M27" i="1"/>
  <c r="O27" i="1" s="1"/>
  <c r="Q27" i="1" s="1"/>
  <c r="P26" i="1"/>
  <c r="O26" i="1"/>
  <c r="Q26" i="1" s="1"/>
  <c r="N26" i="1"/>
  <c r="M26" i="1"/>
  <c r="P24" i="1"/>
  <c r="M24" i="1"/>
  <c r="O24" i="1" s="1"/>
  <c r="Q24" i="1" s="1"/>
  <c r="P21" i="1"/>
  <c r="M21" i="1"/>
  <c r="N21" i="1" s="1"/>
  <c r="O21" i="1" s="1"/>
  <c r="Q21" i="1" s="1"/>
  <c r="P20" i="1"/>
  <c r="O20" i="1"/>
  <c r="Q20" i="1" s="1"/>
  <c r="N20" i="1"/>
  <c r="M20" i="1"/>
  <c r="P18" i="1"/>
  <c r="M18" i="1"/>
  <c r="O18" i="1" s="1"/>
  <c r="Q18" i="1" s="1"/>
  <c r="P17" i="1"/>
  <c r="O17" i="1"/>
  <c r="Q17" i="1" s="1"/>
  <c r="N17" i="1"/>
  <c r="M17" i="1"/>
  <c r="P15" i="1"/>
  <c r="M15" i="1"/>
  <c r="N15" i="1" s="1"/>
  <c r="O15" i="1" s="1"/>
  <c r="Q15" i="1" s="1"/>
  <c r="P13" i="1"/>
  <c r="M13" i="1"/>
  <c r="N13" i="1" s="1"/>
  <c r="O13" i="1" s="1"/>
  <c r="Q13" i="1" s="1"/>
  <c r="P12" i="1"/>
  <c r="O12" i="1"/>
  <c r="Q12" i="1" s="1"/>
  <c r="N12" i="1"/>
  <c r="M12" i="1"/>
  <c r="P11" i="1"/>
  <c r="M11" i="1"/>
  <c r="O11" i="1" s="1"/>
  <c r="Q11" i="1" s="1"/>
  <c r="P10" i="1"/>
  <c r="O10" i="1"/>
  <c r="Q10" i="1" s="1"/>
  <c r="M10" i="1"/>
  <c r="P9" i="1"/>
  <c r="M9" i="1"/>
  <c r="O9" i="1" s="1"/>
  <c r="Q9" i="1" s="1"/>
  <c r="P8" i="1"/>
  <c r="O8" i="1"/>
  <c r="Q8" i="1" s="1"/>
  <c r="M8" i="1"/>
  <c r="D146" i="1" l="1"/>
  <c r="N24" i="1"/>
</calcChain>
</file>

<file path=xl/sharedStrings.xml><?xml version="1.0" encoding="utf-8"?>
<sst xmlns="http://schemas.openxmlformats.org/spreadsheetml/2006/main" count="2180" uniqueCount="816">
  <si>
    <t>UNIVERSIDADE FEDERAL DE PERNAMBUCO</t>
  </si>
  <si>
    <t>PRÓ-REITORIA DE GESTÃO DE PESSOAS E QUALIDADE DE VIDA</t>
  </si>
  <si>
    <t xml:space="preserve">Atualização: </t>
  </si>
  <si>
    <t xml:space="preserve">DIRETORIA DE DESENVOLVIMENTO DE PESSOAL                          </t>
  </si>
  <si>
    <t xml:space="preserve">COORDENAÇÃO DE PROVIMENTOS E CONCURSOS                        </t>
  </si>
  <si>
    <t>PAINEL DE CONTROLE DE VALIDADES DOS EDITAIS</t>
  </si>
  <si>
    <t>Edital de Abertua</t>
  </si>
  <si>
    <t>DOU</t>
  </si>
  <si>
    <t>Vagas Previstas Inicialmente</t>
  </si>
  <si>
    <t>Edital de homologação do resultado</t>
  </si>
  <si>
    <t>Unidade</t>
  </si>
  <si>
    <t>Área/Subárea</t>
  </si>
  <si>
    <t>Edital de Suspenção</t>
  </si>
  <si>
    <t>Edital de Prorrogação</t>
  </si>
  <si>
    <t>Prazo de Validade</t>
  </si>
  <si>
    <t>Novos prazos considerando a Lei 14.314/2022</t>
  </si>
  <si>
    <t>Tempo Restante</t>
  </si>
  <si>
    <t>Prorrogável</t>
  </si>
  <si>
    <t>Válido</t>
  </si>
  <si>
    <t>45/2018</t>
  </si>
  <si>
    <t>56/2019</t>
  </si>
  <si>
    <t>CAV - Núcleo de Educação Física</t>
  </si>
  <si>
    <t>Educação Física/Bases teóricas e metodológicas para o ensino das modalidades aquáticas e das lutas</t>
  </si>
  <si>
    <t>38/2020</t>
  </si>
  <si>
    <t>11/2021</t>
  </si>
  <si>
    <t>N/A</t>
  </si>
  <si>
    <t>62/2019</t>
  </si>
  <si>
    <t>CTG - Departamento de Engenharia Elétrica</t>
  </si>
  <si>
    <t>Eletrotécnica Geral</t>
  </si>
  <si>
    <t>63/2019</t>
  </si>
  <si>
    <t>CFCH - Departamento de Ciências Geográficas</t>
  </si>
  <si>
    <t>Ensino de Geografia</t>
  </si>
  <si>
    <t>64/2019</t>
  </si>
  <si>
    <t>CAA - Núcleo de Ciências da Vida</t>
  </si>
  <si>
    <t>Artes/Artes</t>
  </si>
  <si>
    <t>80/2019</t>
  </si>
  <si>
    <t>CTG - Departamento de Engenharia Mecânica</t>
  </si>
  <si>
    <t>61/2018</t>
  </si>
  <si>
    <t>75/2019</t>
  </si>
  <si>
    <t>CAp</t>
  </si>
  <si>
    <t>Estudos Sociais/Geografia</t>
  </si>
  <si>
    <t>12/2021</t>
  </si>
  <si>
    <t>Comunicação e Expressão Artística/Dança</t>
  </si>
  <si>
    <t>76/2019</t>
  </si>
  <si>
    <t>Comunicação e Expressão Artística/Artes</t>
  </si>
  <si>
    <t>Comunicação e Expressão Artística/Espanhol</t>
  </si>
  <si>
    <t>01/2019</t>
  </si>
  <si>
    <t>72/2019</t>
  </si>
  <si>
    <t>CCM</t>
  </si>
  <si>
    <t>Cirurgia Ortopédica</t>
  </si>
  <si>
    <t>13/2021</t>
  </si>
  <si>
    <t>41/2019</t>
  </si>
  <si>
    <t>66/2019</t>
  </si>
  <si>
    <t>CCS - Departamento de Enfermagem</t>
  </si>
  <si>
    <t>Enfermagem/Enfermagem Pediátrica</t>
  </si>
  <si>
    <t>14/2021</t>
  </si>
  <si>
    <t>Enfermagem/Gestão e Educação em Saúde</t>
  </si>
  <si>
    <t>83/2019</t>
  </si>
  <si>
    <t>CCS - Departamento de Educação Física</t>
  </si>
  <si>
    <t>Educação Física/Atividades Rítmicas e Expressivas e Aprendizagem e Controle Motor</t>
  </si>
  <si>
    <t>57/2019</t>
  </si>
  <si>
    <t>105/2019</t>
  </si>
  <si>
    <t>CAC - Departamento de Arquitetura e Urbanismo</t>
  </si>
  <si>
    <t>Planejamento Urbano e Regional</t>
  </si>
  <si>
    <t>15/2021</t>
  </si>
  <si>
    <t>Projeto de Arquitetura, Urbanismo e Paisagismo - Subárea: Desenho Urbano</t>
  </si>
  <si>
    <t>CCS - Departamento de Fisioterapia</t>
  </si>
  <si>
    <t>Saúde Coletiva/Fisioterapia aplicada à Saúde Coletiva</t>
  </si>
  <si>
    <t>58/2019</t>
  </si>
  <si>
    <t>102/2019</t>
  </si>
  <si>
    <t>CTG - Departamento de Engenharia Biomédica</t>
  </si>
  <si>
    <t xml:space="preserve">Biomédica/Neuroengenharia
</t>
  </si>
  <si>
    <t>16/2021</t>
  </si>
  <si>
    <t>CAA - Núcleo de Tecnologia</t>
  </si>
  <si>
    <t>Tecnologia/Subárea: 
Conteúdos 
Avançados de 
Pesquisa 
Operacional e 
Otimização de 
Processos Químicos</t>
  </si>
  <si>
    <t>17/2020</t>
  </si>
  <si>
    <t>Energia/Propulsão
Automotiva</t>
  </si>
  <si>
    <t>74/2019</t>
  </si>
  <si>
    <t>29/2020</t>
  </si>
  <si>
    <t>CCS - Departamento de Nutrição</t>
  </si>
  <si>
    <t>Bases experimentais
da Nutrição / Fisiologia da
Nutrição</t>
  </si>
  <si>
    <t>17/2021</t>
  </si>
  <si>
    <t>CB - Departamento de Fisiologia e Farmacologia</t>
  </si>
  <si>
    <t>Farmacologia / Farmacologia Geral</t>
  </si>
  <si>
    <t>CB - Departamento de Histologia e Embriologia</t>
  </si>
  <si>
    <t>Morfologia / Citologia, Histologia e
Embriologia</t>
  </si>
  <si>
    <t>89/2019</t>
  </si>
  <si>
    <t>28/2021</t>
  </si>
  <si>
    <t>CAC - Departamento de Expressão Gráfica</t>
  </si>
  <si>
    <t>Expressão Gráfica/Metodologias do Ensino da Geometria Gráfica com ênfase em Geometria Projetiva</t>
  </si>
  <si>
    <t>7/2022</t>
  </si>
  <si>
    <t>CCS - Terapia Ocupacional</t>
  </si>
  <si>
    <t>nal e intervenções nos contextos social, de Saúde Mental e de Saúde Coletiva</t>
  </si>
  <si>
    <t>CCA - Núcleo de Gestão</t>
  </si>
  <si>
    <t>Operações e Administração Geral</t>
  </si>
  <si>
    <t>CCJ - Direito Público Geral e Processual</t>
  </si>
  <si>
    <t>Direito Processual Civil e Direito Processual do Trabalho</t>
  </si>
  <si>
    <t>Medicina/Medicina da Família e da Comunidade</t>
  </si>
  <si>
    <t>Medicina/Psiquiatria</t>
  </si>
  <si>
    <t>Medicina/Cirurgia Geral - Cirurgia do Aparelho Digestivo</t>
  </si>
  <si>
    <t>Medicina/Pneumologia</t>
  </si>
  <si>
    <t>34/2021</t>
  </si>
  <si>
    <t>CAC - Música</t>
  </si>
  <si>
    <t xml:space="preserve"> Instrumento de Sopro/Trompete - Arranjo</t>
  </si>
  <si>
    <t>38/2021</t>
  </si>
  <si>
    <t>CTG -Departamento de Engenharia Química</t>
  </si>
  <si>
    <t>Modelagem matemática, computação aplicada e controle de
processos químicos/Métodos numéricos na Engenharia
Química.</t>
  </si>
  <si>
    <t>07/2022</t>
  </si>
  <si>
    <t>Engenharia de Processos Químicos e Bioquímica/Processos
Bioquímicos</t>
  </si>
  <si>
    <t xml:space="preserve">Medicina/Hematologia </t>
  </si>
  <si>
    <t>CB - Departamento de Antibióticos</t>
  </si>
  <si>
    <t>Química Orgânica</t>
  </si>
  <si>
    <t>CAC - Artes</t>
  </si>
  <si>
    <t>Artes Visuais/Teoria da Arte e Processos de Criação</t>
  </si>
  <si>
    <t>40/2021</t>
  </si>
  <si>
    <t>Música e Tecnologia/Educação Musical</t>
  </si>
  <si>
    <t>39/2021</t>
  </si>
  <si>
    <t>12/2022</t>
  </si>
  <si>
    <t>CAV - Núcleo de Saúde Coletiva</t>
  </si>
  <si>
    <t>Epidemiologia e Vigilância em Saúde</t>
  </si>
  <si>
    <t>08/2023</t>
  </si>
  <si>
    <t>CAV - Núcleo de Biologia</t>
  </si>
  <si>
    <t>Relações Étnico Raciais *</t>
  </si>
  <si>
    <t>CAV - Núcleo de Nutrição</t>
  </si>
  <si>
    <t>Ciência e Tecnologia de Alimentos</t>
  </si>
  <si>
    <t>CAA - Núcleo de Formação Docente</t>
  </si>
  <si>
    <t>Educação das Relações Étnico-Raciais</t>
  </si>
  <si>
    <t>Educação - Educação Escolar Indígena *</t>
  </si>
  <si>
    <t>Matemática</t>
  </si>
  <si>
    <t>Educação - Fundamentos da Educação *</t>
  </si>
  <si>
    <t>Química Analítica e Geral</t>
  </si>
  <si>
    <t>Físico-Química, Inorgânica e Geral **</t>
  </si>
  <si>
    <t>CAA - Núcleo de Gestão</t>
  </si>
  <si>
    <t>Finanças, Contabilidade e Administração Geral - Contabilidade Geral e Gerencial *</t>
  </si>
  <si>
    <t>Métodos Quantitativos em Gestão</t>
  </si>
  <si>
    <t>CTG - Engenharia Civil e Ambiental</t>
  </si>
  <si>
    <t>Engenharia Civil - Engenharia de tráfego e projeto geométrico de vias</t>
  </si>
  <si>
    <t>Engenharia Civil - Logística, redes de infraestrutura e serviços de transportes</t>
  </si>
  <si>
    <t>CTG - Eletrônica e Sistemas</t>
  </si>
  <si>
    <t>Eletrônica - Eletrônica</t>
  </si>
  <si>
    <t>CTG - Oceanografia</t>
  </si>
  <si>
    <t>Oceanografia Química - Elementos traço (metais) no oceano</t>
  </si>
  <si>
    <t>CTG - Energia Nuclear</t>
  </si>
  <si>
    <t>Área: Uso de geotecnologias, modelagem matemática e robótica para avaliação da dinâmica da água, do carbono e da vegetação no bioma Caatinga</t>
  </si>
  <si>
    <t>CCJ - Teoria Geral do Direito e Direito Privado</t>
  </si>
  <si>
    <t>Direito - Subárea: Direito Empresarial</t>
  </si>
  <si>
    <t>CCJ - Direito Público Especializado</t>
  </si>
  <si>
    <t>Direito - Subárea: Direito Financeiro e Tributário</t>
  </si>
  <si>
    <t>Direito - Subárea: Direito Constitucional e Instituições do Direito Público e Privado *</t>
  </si>
  <si>
    <t>Teatro - Pedagogia do Teatro</t>
  </si>
  <si>
    <t>Instrumento de Sopro - Trompete</t>
  </si>
  <si>
    <t>CAC - Ciência da Informação</t>
  </si>
  <si>
    <t>Fundamentos de Ciência da Informação *</t>
  </si>
  <si>
    <r>
      <t>CE - Métodos e Técnicas de Ensino</t>
    </r>
    <r>
      <rPr>
        <sz val="10"/>
        <color rgb="FF000000"/>
        <rFont val="Calibri"/>
        <charset val="134"/>
      </rPr>
      <t xml:space="preserve"> </t>
    </r>
    <r>
      <rPr>
        <sz val="10"/>
        <color rgb="FFEA4335"/>
        <rFont val="Calibri"/>
        <charset val="134"/>
      </rPr>
      <t>*Ensino e Currículo</t>
    </r>
  </si>
  <si>
    <t>Educação das Relações Étnico-raciais</t>
  </si>
  <si>
    <t>CCS - Prótese e Cirurgia Buco-Facial</t>
  </si>
  <si>
    <t>Odontologia - Dentística *</t>
  </si>
  <si>
    <t>CCS - Fisiologia e Farmacologia</t>
  </si>
  <si>
    <t>Fisiologia - Fisiologia Humana e Animal Comparada</t>
  </si>
  <si>
    <t>CFCH - História</t>
  </si>
  <si>
    <t>História da África *</t>
  </si>
  <si>
    <t>CCM - Centro de Ciências Médicas</t>
  </si>
  <si>
    <t>Neuropsiquiatria - Neurologia Clínica</t>
  </si>
  <si>
    <t>Área: Clínica Médica - Subárea: Pneumologia</t>
  </si>
  <si>
    <t>Clínica Médica - Semiologia e Urgências Clínicas</t>
  </si>
  <si>
    <t>Neuropsiquiatria - Psiquiatria</t>
  </si>
  <si>
    <t>CCEN - Química Fundamental</t>
  </si>
  <si>
    <t>Química Analítica</t>
  </si>
  <si>
    <t>CCEN - Física</t>
  </si>
  <si>
    <t>Física Geral e suas subáreas</t>
  </si>
  <si>
    <t>Física Experimental e suas subáreas</t>
  </si>
  <si>
    <t>CCEN - Matemática</t>
  </si>
  <si>
    <t>Álgebra</t>
  </si>
  <si>
    <t>Análise</t>
  </si>
  <si>
    <t>Combinatória</t>
  </si>
  <si>
    <t>Geometria Diferencial</t>
  </si>
  <si>
    <t>04/2022</t>
  </si>
  <si>
    <t>03/2023</t>
  </si>
  <si>
    <t>Ciências Exatas e da Natureza/Matemática</t>
  </si>
  <si>
    <t>02/2024</t>
  </si>
  <si>
    <t>13/2022</t>
  </si>
  <si>
    <t>02/2023</t>
  </si>
  <si>
    <t>Arquitetura e Urbanismo/ CAC</t>
  </si>
  <si>
    <t>Projeto de Arquitetura, Urbanismo e Paisagismo/ Projeto Arquitetônico</t>
  </si>
  <si>
    <t>SIM</t>
  </si>
  <si>
    <t>Conforto Ambiental</t>
  </si>
  <si>
    <t>Departamento de Ciência da Informação/ CAC</t>
  </si>
  <si>
    <t>Organização e representação da informação e do conhecimento</t>
  </si>
  <si>
    <t>Centro de Ciências Médicas/ CCM</t>
  </si>
  <si>
    <t>Cirurgia/ Introdução à clínica e à técnica cirúrgica</t>
  </si>
  <si>
    <t>Medicina Tropical/ Microbiologia e Imunologia</t>
  </si>
  <si>
    <t>Clínica Médica/ Alergologia e Imunologia Clínica</t>
  </si>
  <si>
    <t>Clínica Médica/ Geriatria</t>
  </si>
  <si>
    <t>Clínica Médica/ Pneumologia</t>
  </si>
  <si>
    <t>Núcleo de Design/ CAA</t>
  </si>
  <si>
    <t>Design, gestão e consumo do produto de moda</t>
  </si>
  <si>
    <t>Núcleo de Ciências da Vida/ CAA</t>
  </si>
  <si>
    <t>Medicina/ Endocrinologia</t>
  </si>
  <si>
    <t>Medicina/ Cirurgia geral - Cirurgia do Aparelho Digestivo</t>
  </si>
  <si>
    <t>Medicina/ Ginecologia e Obstetrícia</t>
  </si>
  <si>
    <t>Medicina/ Medicina de Família e Comunidade</t>
  </si>
  <si>
    <t>Medicina/ Urgência e Emergência</t>
  </si>
  <si>
    <t>Departamento de Química Fundamental/ CCEN</t>
  </si>
  <si>
    <t>Química Teórica e Computacional</t>
  </si>
  <si>
    <t>Departamento de Fisiologia e Farmacologia/ CB</t>
  </si>
  <si>
    <t>Farmacologia/ Farmacologia Molecular</t>
  </si>
  <si>
    <t>Departamento de Bioquímica/ CB</t>
  </si>
  <si>
    <t>Bioquímica</t>
  </si>
  <si>
    <t>Departamento de Anatomia/ CB</t>
  </si>
  <si>
    <t>Anatomia/ Anatomia Humana</t>
  </si>
  <si>
    <t>Departamento de Educação Física/ CCS</t>
  </si>
  <si>
    <t>Educação Física/ Biomecânica</t>
  </si>
  <si>
    <t>Departamento de Ciências Administrativas/CCSA</t>
  </si>
  <si>
    <t>Administração/ Administração Geral</t>
  </si>
  <si>
    <t>Departamento de Ciências Contábeis e Atuariais/ CCSA</t>
  </si>
  <si>
    <t>Auditoria</t>
  </si>
  <si>
    <t>Atuária/ Gestão Atuarial</t>
  </si>
  <si>
    <t>Departamento de Economia/ CSSA</t>
  </si>
  <si>
    <t>Teoria Econômica</t>
  </si>
  <si>
    <t>Departamento de Hotelaria e Turismo/ CCSA</t>
  </si>
  <si>
    <t>Hotelaria/ Hospedagem e Governança</t>
  </si>
  <si>
    <t>Turismo e Hotelaria</t>
  </si>
  <si>
    <t>Departamento de Serviço Social/ CCSA</t>
  </si>
  <si>
    <t>Fundamentos históricos e teórico metodológicos do Serviço Social</t>
  </si>
  <si>
    <t>Centro de Informática/ CIn</t>
  </si>
  <si>
    <t>Informática/ Ciência da Computação</t>
  </si>
  <si>
    <t>Departamento de Políticas e Gestão da Educação/ CE</t>
  </si>
  <si>
    <t>Política e Gestão da Educação/ Organização, Gestão e 
Financiamento da Educação</t>
  </si>
  <si>
    <t>06/2023</t>
  </si>
  <si>
    <t>01/2024</t>
  </si>
  <si>
    <t>Núcleo de Tecnologia/ CAA</t>
  </si>
  <si>
    <t>Tecnologia/ Gestão e Otimização de Sistemas Produtivos</t>
  </si>
  <si>
    <t>Curso de Nutrição/ CAV</t>
  </si>
  <si>
    <t>Nutrição/ Alimentação Institucional</t>
  </si>
  <si>
    <t>Departamento de Música/ CAC</t>
  </si>
  <si>
    <t>Música/ Instrumento de Cordas - Contrabaixo Acústico</t>
  </si>
  <si>
    <t>Música/ Educação Musical - Estágio</t>
  </si>
  <si>
    <t>Departamento de Letras/ CAC</t>
  </si>
  <si>
    <t>Língua Espanhola/ Linguística</t>
  </si>
  <si>
    <r>
      <t xml:space="preserve">Língua Inglesa/ Inglês Instrumental </t>
    </r>
    <r>
      <rPr>
        <i/>
        <sz val="11"/>
        <color theme="1"/>
        <rFont val="Calibri"/>
        <charset val="134"/>
      </rPr>
      <t>(English for Specific Purposes)</t>
    </r>
  </si>
  <si>
    <t>Departamento de Comunicação Social/ CAC</t>
  </si>
  <si>
    <t>Reconfigurações dos processos e práticas jornalísticas</t>
  </si>
  <si>
    <t>Farmacologia/ Farmacologia molecular</t>
  </si>
  <si>
    <t>Departamento de Estatística/ CCEN</t>
  </si>
  <si>
    <t>Estatística</t>
  </si>
  <si>
    <t>Departamento de Matemática/</t>
  </si>
  <si>
    <t>Matemática / Álgebra</t>
  </si>
  <si>
    <t>Matemática / Geometria e Topologia</t>
  </si>
  <si>
    <t>Clínica Médica/
Gastroenterologia</t>
  </si>
  <si>
    <t>Patologia/ Anatomia Patológica</t>
  </si>
  <si>
    <t>Patologia/ Processos Patológicos Gera</t>
  </si>
  <si>
    <t>Saúde Coletiva/ Epidemiologia; Políticas, planejamento e gestão em saúde; Ciências Sociais e Humanas em saúde</t>
  </si>
  <si>
    <t>Educação Física/ Modalidades Esportivas de Quadra</t>
  </si>
  <si>
    <t>Departamento de Nutrição/ CCS</t>
  </si>
  <si>
    <t>Alimentação e Dietética</t>
  </si>
  <si>
    <t>Departamento de Prótese e Cirurgia Buco-Facial/ CCS</t>
  </si>
  <si>
    <t>Odontologia/ Cirurgia e Traumatologia Buco Maxilo Facial</t>
  </si>
  <si>
    <t>Departamento de Enfermagem/ CCS</t>
  </si>
  <si>
    <t>Enfermagem/ Enfermagem Pediátrica</t>
  </si>
  <si>
    <t>Departamento de Ensino e Currículo/ CE</t>
  </si>
  <si>
    <t>Didática, Teoria Curricular e Pesquisa e Prática Pedagógica</t>
  </si>
  <si>
    <t>Ensino de Ciências Sociais</t>
  </si>
  <si>
    <t>Departamento de Ciências Geográficas/ CFCH</t>
  </si>
  <si>
    <t>Geografia/ Ensino de Geografia – Geografia Física</t>
  </si>
  <si>
    <t>Departamento de História/ CFCH</t>
  </si>
  <si>
    <t>Teoria da História</t>
  </si>
  <si>
    <t>Informática / Ciência da Computação</t>
  </si>
  <si>
    <t>Departamento de Engenharia Mecânica/ CTG</t>
  </si>
  <si>
    <t>Engenharia Naval / Projeto de Sistemas Flutuantes</t>
  </si>
  <si>
    <t>Departamento de Engenharia Cartográfica/ CTG</t>
  </si>
  <si>
    <t>Cartografia e Fotogrametria</t>
  </si>
  <si>
    <t>Topografia e Geodésia</t>
  </si>
  <si>
    <t>Cartografia e Topografia</t>
  </si>
  <si>
    <t>Departamento de Engenharia Elétrica/ CTG</t>
  </si>
  <si>
    <t>Engenharia de Controle e Automação</t>
  </si>
  <si>
    <t>Departamento de Engenharia Eletrônica e Sistemas/ CTG</t>
  </si>
  <si>
    <t>Telecomunicações/ Redes e Sistemas Distribuídos</t>
  </si>
  <si>
    <t>Departamento de Geologia/ CTG</t>
  </si>
  <si>
    <t>Geologia - Geologia Geral</t>
  </si>
  <si>
    <t>TOTAL</t>
  </si>
  <si>
    <t>Vagas previstas inicialmente</t>
  </si>
  <si>
    <t>Campus</t>
  </si>
  <si>
    <t>Cargo</t>
  </si>
  <si>
    <t>Tempo restante</t>
  </si>
  <si>
    <t>53/2018</t>
  </si>
  <si>
    <t>23/2020</t>
  </si>
  <si>
    <t>RECIFE</t>
  </si>
  <si>
    <t>Administrador de  Edifícios</t>
  </si>
  <si>
    <t>35/2020</t>
  </si>
  <si>
    <t>18/2021</t>
  </si>
  <si>
    <t>Assistente em Administração</t>
  </si>
  <si>
    <t>Desenhista de Artes Gráficas</t>
  </si>
  <si>
    <t>Técnico de Laboratório/Área Biologia</t>
  </si>
  <si>
    <t>Técnico de Laboratório/Área Nutrição e Dietética</t>
  </si>
  <si>
    <t>Técnico de Laboratório / Área: Química</t>
  </si>
  <si>
    <t>Técnico de Tecnologia da 
Informação/área Sistemas</t>
  </si>
  <si>
    <t>Técnico em Artes Gráficas</t>
  </si>
  <si>
    <t>Técnico em Contabilidade</t>
  </si>
  <si>
    <t>Técnico em Eletrotécnica</t>
  </si>
  <si>
    <t>Técnico em Mecânica</t>
  </si>
  <si>
    <t>Técnico em Radiologia</t>
  </si>
  <si>
    <t>Administrador</t>
  </si>
  <si>
    <t>Analista de Tecnologia da Informação/Área Sistemas</t>
  </si>
  <si>
    <t>Arquiteto e Urbanista</t>
  </si>
  <si>
    <t>Assistente Social</t>
  </si>
  <si>
    <t>Diretor de Produção</t>
  </si>
  <si>
    <t>Economista</t>
  </si>
  <si>
    <t>Engenheiro/Área Ambiental</t>
  </si>
  <si>
    <t>Engenheiro/Área Elétrica</t>
  </si>
  <si>
    <t>Engenheiro/Área Mecânica</t>
  </si>
  <si>
    <t>Médico/Área: Cardiologia</t>
  </si>
  <si>
    <t>Médico/Área:Clínica Médica</t>
  </si>
  <si>
    <t>Médico/Área: Psiquiatria</t>
  </si>
  <si>
    <t>Químico</t>
  </si>
  <si>
    <t>Sanitarista</t>
  </si>
  <si>
    <t>VITÓRIA</t>
  </si>
  <si>
    <t>Administrador de Edifícios</t>
  </si>
  <si>
    <t>Psicólogo</t>
  </si>
  <si>
    <t>Tecnólogo/Formação: Segurança Privada</t>
  </si>
  <si>
    <t>CARUARU</t>
  </si>
  <si>
    <t xml:space="preserve"> Técnico em Enfermagem</t>
  </si>
  <si>
    <t>Técnico de 
Tecnologia da Informação/área Sistemas</t>
  </si>
  <si>
    <t>Biomédico</t>
  </si>
  <si>
    <t>Enfermeiro</t>
  </si>
  <si>
    <t>38/2019</t>
  </si>
  <si>
    <t>20/2020</t>
  </si>
  <si>
    <t>Assistente de Alunos</t>
  </si>
  <si>
    <t>19/2021</t>
  </si>
  <si>
    <t>Assistente de Tecnologia da Informação</t>
  </si>
  <si>
    <t xml:space="preserve">Confeccionador de Instrumentos Musicais </t>
  </si>
  <si>
    <t>Editor de Imagem</t>
  </si>
  <si>
    <t xml:space="preserve">Técnico de Laboratório – área Informática </t>
  </si>
  <si>
    <t>Técnico de Laboratório – área Mecânica</t>
  </si>
  <si>
    <t>Técnico de Laboratório – área Mineração</t>
  </si>
  <si>
    <t>Técnico de Laboratório – área Morfofuncional</t>
  </si>
  <si>
    <t xml:space="preserve">Técnico em Audiovisual </t>
  </si>
  <si>
    <t>Técnico em Química</t>
  </si>
  <si>
    <t>Técnico em Segurança do Trabalho</t>
  </si>
  <si>
    <t>Tradutor e Intérprete de Linguagem de Sinais</t>
  </si>
  <si>
    <t>Analista de Tecnologia da Informação/Área: Suporte/Redes</t>
  </si>
  <si>
    <t>Engenheiro de Segurança do Trabalho</t>
  </si>
  <si>
    <t>Físico</t>
  </si>
  <si>
    <t>Técnico de Laboratório – área Informática</t>
  </si>
  <si>
    <t>42/2021</t>
  </si>
  <si>
    <t>10/2022</t>
  </si>
  <si>
    <t>Técnico em Enfermagem</t>
  </si>
  <si>
    <t>07/2023</t>
  </si>
  <si>
    <t>Técnico de Tecnologia da 
Informação/área Suporte e Redes</t>
  </si>
  <si>
    <t>Bibloiotecário-Documentalista</t>
  </si>
  <si>
    <t>Contador</t>
  </si>
  <si>
    <t>Engenheiro Civil</t>
  </si>
  <si>
    <t>Estatístico</t>
  </si>
  <si>
    <t>Farmacêutico</t>
  </si>
  <si>
    <t xml:space="preserve">Fisioterapeuta </t>
  </si>
  <si>
    <t>Fonoaudiólogo</t>
  </si>
  <si>
    <t>Médico: Pediatria</t>
  </si>
  <si>
    <t>Médico: Dermatologia</t>
  </si>
  <si>
    <t>Médico: Geriatria</t>
  </si>
  <si>
    <t>Médico: Ginecologia</t>
  </si>
  <si>
    <t>Médico: Medicina do trabalho</t>
  </si>
  <si>
    <t>Médico Veterinário</t>
  </si>
  <si>
    <t>Nutricionista</t>
  </si>
  <si>
    <t>Pedágogo</t>
  </si>
  <si>
    <t xml:space="preserve">Odontologo - 30 horas DL 1445-76 </t>
  </si>
  <si>
    <t>Odontologo - 40 horas</t>
  </si>
  <si>
    <t>Técnico em Assuntos Educacionais</t>
  </si>
  <si>
    <t>Terapeuta Ocupacional</t>
  </si>
  <si>
    <t xml:space="preserve">Tecnologo Formação: Produção Audiovisual </t>
  </si>
  <si>
    <t>Tecnologo Formação: Produção Cutural</t>
  </si>
  <si>
    <t xml:space="preserve">UNIVERSIDADE FEDERAL DE PERNAMBUCO                 </t>
  </si>
  <si>
    <t xml:space="preserve">PRÓ-REITORIA DE GESTÃO DE PESSOAS E QUALIDADE DE VIDA                           </t>
  </si>
  <si>
    <t xml:space="preserve">DIRETORIA DE DESENVOLVIMENTO DE PESSOAL                                                               </t>
  </si>
  <si>
    <t xml:space="preserve">COORDENAÇÃO DE PROVIMENTOS E CONCURSOS                                                               </t>
  </si>
  <si>
    <t>04/2021</t>
  </si>
  <si>
    <t>20/2021</t>
  </si>
  <si>
    <t>CAC - Arquitetura e Urbanimo</t>
  </si>
  <si>
    <t>Arquitetura, Urbanismo e Paisagismo/Projeto Arquitetônico</t>
  </si>
  <si>
    <t>CAC - Design</t>
  </si>
  <si>
    <t>Moda</t>
  </si>
  <si>
    <t>CAC - Expressão Gráfica</t>
  </si>
  <si>
    <t>Geometria Gráfica</t>
  </si>
  <si>
    <t>CB - Anatomia</t>
  </si>
  <si>
    <t>Anatomia Humana</t>
  </si>
  <si>
    <t>CCS - Enfermagem</t>
  </si>
  <si>
    <t>Enfermagem em Saúde Coletiva</t>
  </si>
  <si>
    <t>CCS - Fisioterapia</t>
  </si>
  <si>
    <t>Fisioterapia Cardiovascular e Pulmonar</t>
  </si>
  <si>
    <t>Fisioterapia Neuromuscular, Esquelética e Tegumentar</t>
  </si>
  <si>
    <t>CE - Psicologia e Orientação Educacionais</t>
  </si>
  <si>
    <t>Libras</t>
  </si>
  <si>
    <t>CFCH - Arqueologia</t>
  </si>
  <si>
    <t>Arqueologia Pré-Histórica</t>
  </si>
  <si>
    <t>CIN - Sistemas de Computação</t>
  </si>
  <si>
    <t>Ciência da Computação</t>
  </si>
  <si>
    <t>CTG - Oceonografia</t>
  </si>
  <si>
    <t>CTG - Engenharia Química</t>
  </si>
  <si>
    <t>Controle de Qualidade</t>
  </si>
  <si>
    <t>CTG - Engenharia Cartográfica</t>
  </si>
  <si>
    <t>CTG - Engenharia Mecânica</t>
  </si>
  <si>
    <t>Mecânica</t>
  </si>
  <si>
    <t>Projeto do Navio</t>
  </si>
  <si>
    <t>CTG - Engenharia Civil</t>
  </si>
  <si>
    <t>Estruturas de concreto, aço, madeira e Resistência dos Materiais</t>
  </si>
  <si>
    <t>Recursos hídricos</t>
  </si>
  <si>
    <t>Gestão Ambiental e da Produção</t>
  </si>
  <si>
    <t>Desenho e Construção Civil</t>
  </si>
  <si>
    <t>Direito para Gestão</t>
  </si>
  <si>
    <t>Teoria Econômica, Estatística e Matemática</t>
  </si>
  <si>
    <t>CAA - Núcleo de Design</t>
  </si>
  <si>
    <t>Medicina</t>
  </si>
  <si>
    <t>Saúde Coletiva</t>
  </si>
  <si>
    <t>Ciências Biológicas/ Ciências da Saúde</t>
  </si>
  <si>
    <t>Educação</t>
  </si>
  <si>
    <t>25/2021</t>
  </si>
  <si>
    <t>Instrumento de Sopro/Trompete</t>
  </si>
  <si>
    <t>Pedagogia do Teatro</t>
  </si>
  <si>
    <t>Teoria e História da Arte</t>
  </si>
  <si>
    <t>CB - Histologia e Embriologia</t>
  </si>
  <si>
    <t>Morfologia/Citologia, Histologia e Embriologia</t>
  </si>
  <si>
    <t>Direito/Teoria Geral do Direito</t>
  </si>
  <si>
    <t>Direito/Direito Privado</t>
  </si>
  <si>
    <t>CCS - Ciências Farmacêuticas</t>
  </si>
  <si>
    <t>Farmacognosia e Estatística Aplicada</t>
  </si>
  <si>
    <t>Administração e Assistência Farmacêutica</t>
  </si>
  <si>
    <t xml:space="preserve"> 
Química Geral e Farmacêutica</t>
  </si>
  <si>
    <t>CCS - Clínica e Odontologia Preventiva</t>
  </si>
  <si>
    <t>Odontologia/Atendimento a Pacientes com Necessidades Especiais e Odontologia Hospitalar</t>
  </si>
  <si>
    <t>CCS - Educação Física</t>
  </si>
  <si>
    <t>Educação Física e Saúde</t>
  </si>
  <si>
    <t>CCS - Nutrição</t>
  </si>
  <si>
    <t>Nutrição/Serviços de Alimentação e Nutrição, Ciência e Tecnologia dos Alimentos</t>
  </si>
  <si>
    <t>CCS - Fonoaudiologia</t>
  </si>
  <si>
    <t>CCSA - Ciências Administrativas</t>
  </si>
  <si>
    <t>Operação</t>
  </si>
  <si>
    <t>Administração Geral</t>
  </si>
  <si>
    <t>CCSA - Serviço Social</t>
  </si>
  <si>
    <t>Fundamentos do Trabalho Profissional do Serviço Social</t>
  </si>
  <si>
    <t>32/2021</t>
  </si>
  <si>
    <t>37/2021</t>
  </si>
  <si>
    <t>CAC - Ciências da Informação</t>
  </si>
  <si>
    <t>Organização e Tratamento da Informação</t>
  </si>
  <si>
    <t>Educação Musical</t>
  </si>
  <si>
    <t>Física Básica</t>
  </si>
  <si>
    <t>Cálculo Diferencial e Integral, Álgebra Linear e Geometria Analítica</t>
  </si>
  <si>
    <t>CCM - Cirurgia</t>
  </si>
  <si>
    <t>Cirurgia Vascular</t>
  </si>
  <si>
    <t>Cirurgia geral/Cirurgia de emergência</t>
  </si>
  <si>
    <t>Anestesiologia</t>
  </si>
  <si>
    <t>CCM - Neuropsiquiatria</t>
  </si>
  <si>
    <t>Psiquiatria</t>
  </si>
  <si>
    <t>Odontologia - Saúde Coletiva</t>
  </si>
  <si>
    <t>Odontologia - Estágio Curricular Supervisionado em Clínicas Odontológicas 1</t>
  </si>
  <si>
    <t>Odontologia - Odontopediatria</t>
  </si>
  <si>
    <t>Enfermagem em Saúde do Adulto e do Idoso</t>
  </si>
  <si>
    <t>Linguagem e Fonoaudiologia Educacional</t>
  </si>
  <si>
    <t>Audiologia</t>
  </si>
  <si>
    <t>CCSA - Ciências Contábeis e Atuariais</t>
  </si>
  <si>
    <t>Ciências Contábeis</t>
  </si>
  <si>
    <t>CFCH - Antropologia e Museologia</t>
  </si>
  <si>
    <t>Museologia: Gestão e Patrimônio</t>
  </si>
  <si>
    <t>CTG - Engenharia Elétrica</t>
  </si>
  <si>
    <t>Instalações prediais</t>
  </si>
  <si>
    <t>Circuitos Elétricos</t>
  </si>
  <si>
    <t>Ensino de Física</t>
  </si>
  <si>
    <t>Ensino de Matemática</t>
  </si>
  <si>
    <t>Ensino de Ciências</t>
  </si>
  <si>
    <t>CAA - Design</t>
  </si>
  <si>
    <t>Moda: Tecnologia da Confecção</t>
  </si>
  <si>
    <t>Ciências Biológicas: Biologia Celular e Biofísica</t>
  </si>
  <si>
    <t>Cap</t>
  </si>
  <si>
    <t>Teatro</t>
  </si>
  <si>
    <t>43/2021</t>
  </si>
  <si>
    <t>CAC - Letras</t>
  </si>
  <si>
    <t>Teoria da Literatura/ Literatura Brasileira/ Literatura Portuguesa/ Metodologia do ensino de literatura</t>
  </si>
  <si>
    <t>Língua Espanhola</t>
  </si>
  <si>
    <t>CCJ - Direito Público e Processual</t>
  </si>
  <si>
    <t>Direito Constitucional/Teoria Política e do Estado</t>
  </si>
  <si>
    <t>CCM - Mateno-Infantil</t>
  </si>
  <si>
    <t>Pediatria</t>
  </si>
  <si>
    <t>CE - Fundamentos Sócio-Filosóficos da Educação</t>
  </si>
  <si>
    <t>Fundamentos Sócio-antropológicos da Educação</t>
  </si>
  <si>
    <t>Fundamentos Histórico-filosóficos da Educação</t>
  </si>
  <si>
    <t>CE - Métdos e Técnicas de Ensino</t>
  </si>
  <si>
    <t>Ensino de Artes</t>
  </si>
  <si>
    <t>Ensino de Língua Portuguesa (Anos Finais)</t>
  </si>
  <si>
    <t>CFCH - Ciências Geográficas</t>
  </si>
  <si>
    <t>Geografia Física</t>
  </si>
  <si>
    <t>Mecatrônica</t>
  </si>
  <si>
    <t>01/2022</t>
  </si>
  <si>
    <t>Química Geral</t>
  </si>
  <si>
    <t>05/2022</t>
  </si>
  <si>
    <t>08/2022</t>
  </si>
  <si>
    <t>CAV -NÚCLEO DE CIENCIAS BIOLÓGICAS</t>
  </si>
  <si>
    <t>EDUCAÇÃO *</t>
  </si>
  <si>
    <t>ENSINO DE BIOLOGIA/ CIÊNCIA</t>
  </si>
  <si>
    <t>CAV - NÚCLEO DE EDUCAÇÃO FÍSICA</t>
  </si>
  <si>
    <t>METODOLOGIA DE ENSINO</t>
  </si>
  <si>
    <t>EDUCAÇÃO FÍSICA E HIGIENE</t>
  </si>
  <si>
    <t>ESPORTE DE ALTO RENDIMENTO E VOLEIBOL *</t>
  </si>
  <si>
    <t>FISIOLOGIA E SOCORROS URGENTES</t>
  </si>
  <si>
    <t>CAV - NÚCLEO DE ENFERMAGEM</t>
  </si>
  <si>
    <t>PATOLOGIA E MÉDICO-CIRÚRGICA</t>
  </si>
  <si>
    <t>HOSPITALAR*</t>
  </si>
  <si>
    <t>ANATOMIA</t>
  </si>
  <si>
    <t>SAÚDE COLETIVA*</t>
  </si>
  <si>
    <t>SAÚDE MENTAL</t>
  </si>
  <si>
    <t>SAÚDE DA MULHER*</t>
  </si>
  <si>
    <t>SAÚDE DA CRIANÇA</t>
  </si>
  <si>
    <t>CAV - NÚCLEO DE NUTRIÇÃO</t>
  </si>
  <si>
    <t>PSICOLOGIA</t>
  </si>
  <si>
    <t>CIÊNCIAS DOS ALIMENTOS</t>
  </si>
  <si>
    <t>CAA - NÚCLEO DE CIÊNCIAS DA VIDA</t>
  </si>
  <si>
    <t>MEDICINA</t>
  </si>
  <si>
    <t>SAÚDE COLETIVA</t>
  </si>
  <si>
    <t>CAA - NÚCLEO DE DESIGN E COMUNICAÇÃO</t>
  </si>
  <si>
    <t>DESIGN DE PRODUTO</t>
  </si>
  <si>
    <t>DESIGN GRÁFICO</t>
  </si>
  <si>
    <t>COMUNICAÇÃO / AUDIOVISUAL E ESTÉTICA</t>
  </si>
  <si>
    <t>CAA - NÚCLEO DE GESTÃO</t>
  </si>
  <si>
    <t>FILOSOFIA, ÉTICA E SOCIOLOGIA*</t>
  </si>
  <si>
    <t>ADMINISTRAÇÃO GERAL E CONSULTORIA</t>
  </si>
  <si>
    <t>ADMINISTRAÇÃO GERAL E FINANÇAS</t>
  </si>
  <si>
    <t>ADMINISTRAÇÃO GERAL E OPERAÇÕES</t>
  </si>
  <si>
    <t>09/2022</t>
  </si>
  <si>
    <t>CAA - NÚCLEO DE TECNOLOGIA</t>
  </si>
  <si>
    <t>ESTRUTURAS</t>
  </si>
  <si>
    <t>CONTROLE E GESTÃO DA QUALIDADE*</t>
  </si>
  <si>
    <t>SOCIOLOGIA E DIREITO</t>
  </si>
  <si>
    <t>CAC - DEPARTAMENTO DE ARTES</t>
  </si>
  <si>
    <t>DANÇA / PEDAGOGIAS E PRÁTICAS DA DANÇA</t>
  </si>
  <si>
    <t>CAC - DEPARTAMENTO DE CIÊNCIA DA INFORMAÇÃO</t>
  </si>
  <si>
    <t>ORGANIZAÇÃO E REPRESENTAÇÃO DA INFORMAÇÃO E DO CONHECIMENTO</t>
  </si>
  <si>
    <t>CAC - DEPARTAMENTO DE COMUNICAÇÃO SOCIAL</t>
  </si>
  <si>
    <t>REALIZAÇÃO AUDIOVISUAL</t>
  </si>
  <si>
    <t>CAC - DEPARTAMENTO DE DESIGN</t>
  </si>
  <si>
    <t>CAC - DEPARTAMENTO DE EXPRESSÃO GRÁFICA</t>
  </si>
  <si>
    <t>GEOMETRIA GRÁFICA</t>
  </si>
  <si>
    <t>CAC - DEPARTAMENTO DE LETRAS</t>
  </si>
  <si>
    <t>LÍNGUA PORTUGUESA*</t>
  </si>
  <si>
    <t>LÍNGUA INGLESA*</t>
  </si>
  <si>
    <t>LIBRAS**</t>
  </si>
  <si>
    <t>PORTUGUÊS EAD</t>
  </si>
  <si>
    <t>CAC - DEPARTAMENTO DE MÚSICA</t>
  </si>
  <si>
    <t>EDUCAÇÃO MUSICAL / PERCEPÇÃO E ESTÁGIO</t>
  </si>
  <si>
    <t>TEORIA DA MÚSICA / FORMAS ANÁLISES, HARMONIAS E CONTRAPONTOS</t>
  </si>
  <si>
    <t>CONTRABAIXO ACÚSTICO</t>
  </si>
  <si>
    <t>CB - DEPARTAMENTO DE FISIOLOGIA E FARMACOLOGIA</t>
  </si>
  <si>
    <t>FARMACOLOGIA</t>
  </si>
  <si>
    <t>CB - DEPARTAMENTO DE GENÉTICA</t>
  </si>
  <si>
    <t>GENÉTICA HUMANA*</t>
  </si>
  <si>
    <t>CB - DEPARTAMENTO DE ZOOLOGIA</t>
  </si>
  <si>
    <t>ZOOLOGIA*</t>
  </si>
  <si>
    <t>CCS - DEPARTAMENTO DE EDUCAÇÃO FÍSICA</t>
  </si>
  <si>
    <t>EDUCAÇÃO FÍSICA E SAÚDE</t>
  </si>
  <si>
    <t>EDUCAÇÃO FÍSICA, FORMAÇÃO DE PROFESSORES E PRÁTICAS PEDAGÓGICAS</t>
  </si>
  <si>
    <t>CCS - DEPARTAMENTO DE ENFERMAGEM</t>
  </si>
  <si>
    <t>ENFERMAGEM PSIQUIÁTRICA</t>
  </si>
  <si>
    <t>ENFERMAGEM MÉDICO-CIRÚRGICA*</t>
  </si>
  <si>
    <t>ENFERMAGEM EM SAÚDE DA MULHER</t>
  </si>
  <si>
    <t>ENFERMAGEM PEDIÁTRICA</t>
  </si>
  <si>
    <t>ENFERMAGEM EM SAÚDE COLETIVA</t>
  </si>
  <si>
    <t>CCS - DEPARTAMENTO DE FISIOTERAPIA</t>
  </si>
  <si>
    <t>FISIOTERAPIA CARDIOVASCULAR E PULMONAR</t>
  </si>
  <si>
    <t>RECURSOS CINESIOTERAPEUTICOS E MANUAIS</t>
  </si>
  <si>
    <t>FISIOTERAPIA NO ASSOALHO PÉLVICO E NA SAÚDE DA MULHER</t>
  </si>
  <si>
    <t>CCS - DEPARTAMENTO DE NUTRIÇÃO</t>
  </si>
  <si>
    <t>BASES EXPERIMENTAIS DA NUTRIÇÃO / FISIOLOGIA</t>
  </si>
  <si>
    <t>NUTRIÇÃO NORMAL E DIETÉTICA, NUTRIÇÃO EXPERIMENTAL, NUTRIÇÃO EM SAÚDE PÚBLICA</t>
  </si>
  <si>
    <t>CCS - DEPARTAMENTO DE PRÓTESE E CIRURGIA BUCO-FACIAL</t>
  </si>
  <si>
    <t>CIRURGIA BUCO MAXILO FACIAL</t>
  </si>
  <si>
    <t>CLÍNICAS ODONTOLÓGICAS / ENDODONTIA</t>
  </si>
  <si>
    <t>CLÍNICAS INTEGRAIS</t>
  </si>
  <si>
    <t>CCS - DEPARTAMENTO DE TERAPIA OCUPACIONAL</t>
  </si>
  <si>
    <t>TERAPIA OCUPACIONAL APLICADA AOS CONTEXTOS DE SAÚDE</t>
  </si>
  <si>
    <t>CCS - DEPARTAMENTO DE FONOAUDIOLOGIA</t>
  </si>
  <si>
    <t>FONOAUDIOLOGIA CLÍNICA</t>
  </si>
  <si>
    <t>AUDIOLOGIA</t>
  </si>
  <si>
    <t>CCEN - DEPARTAMENTO DE MATEMÁTICA</t>
  </si>
  <si>
    <t>MATEMÁTICA</t>
  </si>
  <si>
    <t>CCJ - ÁREA ACADÊMICA DE DIREITO ADMINISTRATIVO, FINANCEIRO E TRIBUTÁRIO</t>
  </si>
  <si>
    <t>DIREITO ADMINISTRATIVO, FINANCEIRO E TRIBUTÁRIO</t>
  </si>
  <si>
    <t>CCJ - ÁREA ACADÊMICA DE DIREITO DO TRABALHO</t>
  </si>
  <si>
    <t>DIREITO DO TRABALHO</t>
  </si>
  <si>
    <t>CCJ - ÁREA ACADÊMICA DE DIREITO PROCESSUAL E PRÁTICA JURÍDICA</t>
  </si>
  <si>
    <t>DIREITO PROCESSUAL E PRÁTICA JURÍDICA</t>
  </si>
  <si>
    <t>CCM - ÁREA ACADÊMICA DE MEDICINA CLÍNICA</t>
  </si>
  <si>
    <t>GERIATRIA</t>
  </si>
  <si>
    <t>PNEUMOLOGIA</t>
  </si>
  <si>
    <t>GASTROENTEROLOGIA</t>
  </si>
  <si>
    <t>CCM - ÁREA ACADÊMICA DE MEDICINA MATERNO-INFANTIL</t>
  </si>
  <si>
    <t>PEDIATRIA</t>
  </si>
  <si>
    <t>CCM - ÁREA ACADÊMICA NEUROPSIQUIATRIA</t>
  </si>
  <si>
    <t>PSIQUIATRIA</t>
  </si>
  <si>
    <t>NEUROLOGIA</t>
  </si>
  <si>
    <t>CCM - ÁREA ACADÊMICA DE PATOLOGIA</t>
  </si>
  <si>
    <t>PATOLOGIA GERAL*</t>
  </si>
  <si>
    <t>CCM - ÁREA DE MEDICINA TROPICAL</t>
  </si>
  <si>
    <t>DERMATOLOGIA</t>
  </si>
  <si>
    <t>MICROBIOLOGIA E IMUNOLOGIA</t>
  </si>
  <si>
    <t>CCSA - DEPARTAMENTO DE CIÊNCIAS ADMINISTRATIVAS</t>
  </si>
  <si>
    <t>OPERAÇÕES</t>
  </si>
  <si>
    <t>CCSA - DEPARTAMENTO DE ECONOMIA</t>
  </si>
  <si>
    <t>ECONOMIA APLICADA</t>
  </si>
  <si>
    <t>CCSA - DEPARTAMENTO DE HOTELARIA E TURISMO</t>
  </si>
  <si>
    <t>TURISMO E MEIO AMBIENTE</t>
  </si>
  <si>
    <t>HOTELARIA E GASTRONOMIA</t>
  </si>
  <si>
    <t>CCSA - DEPARTAMENTO DE SERVIÇO SOCIAL</t>
  </si>
  <si>
    <t>DIREITOS SOCIAIS E POLÍTICAS SOCIAIS: DESAFIOS CONTEMPORÂNEOS AO SERVIÇO SOCIAL *</t>
  </si>
  <si>
    <t>CE - DEPARTAMENTO DE MÉTODOS E TÉCNICAS DE ENSINO</t>
  </si>
  <si>
    <t>ENSINO DE LÍNGUA PORTUGUESA (ANOS INICIAIS)</t>
  </si>
  <si>
    <t>ENSINO DE HISTÓRIA</t>
  </si>
  <si>
    <t>DIDÁTICA</t>
  </si>
  <si>
    <t>ENSINO DE CIÊNCIAS SOCIAIS</t>
  </si>
  <si>
    <t>ENSINO DE CIÊNCIAS/ FÍSICA</t>
  </si>
  <si>
    <t>ENSINO DE MATEMÁTICA (ANOS INICIAIS)</t>
  </si>
  <si>
    <t>CE - DEPARTAMENTO DE PSICOLOGIA E ORIENTAÇÃO EDUCACIONAL</t>
  </si>
  <si>
    <t>AVALIAÇÃO EDUCACIONAL E DA APRENDIZAGEM</t>
  </si>
  <si>
    <t>PSICOLOGIA DA EDUCAÇÃO</t>
  </si>
  <si>
    <t>CE - DEPARTAMENTO DE ADMINISTRAÇÃO ESCOLAR E PLANEJAMENTO EDUCACIONAL</t>
  </si>
  <si>
    <t>POLÍTICAS EDUCACIONAIS E GESTÃO ESCOLAR*</t>
  </si>
  <si>
    <t>CFCH - DEPARTAMENTO DE ANTROPOLOGIA E MUSEOLOGIA</t>
  </si>
  <si>
    <t>ANTROPOLOGIA</t>
  </si>
  <si>
    <t>CFCH - DEPARTAMENTO DE CIÊNCIA POLÍTICA</t>
  </si>
  <si>
    <t>TEORIA POLÍTICA</t>
  </si>
  <si>
    <t>CFCH - DEPARTAMENTO DE FILOSOFIA</t>
  </si>
  <si>
    <t>INTRODUÇÃO À FILOSOFIA</t>
  </si>
  <si>
    <t>CFCH - DEPARTAMENTO DE CIÊNCIAS GEOGRÁFICAS</t>
  </si>
  <si>
    <t>ENSINO DE GEOGRAFIA</t>
  </si>
  <si>
    <t>GEOGRAFIA FÍSICA E HUMANA (MODALIDADE EAD E/OU PRESENCIAL)</t>
  </si>
  <si>
    <t>CFCH - DEPARTAMENTO DE PSICOLOGIA</t>
  </si>
  <si>
    <t>PSICOLOGIA GERAL</t>
  </si>
  <si>
    <t>CFCH - DEPARTAMENTO DE SOCIOLOGIA</t>
  </si>
  <si>
    <t>FUNDAMENTOS DE SOCIOLOGIA</t>
  </si>
  <si>
    <t>CIN - SISTEMAS DE COMPUTAÇÃO</t>
  </si>
  <si>
    <t>CIÊNCIA DA COMPUTAÇÃO</t>
  </si>
  <si>
    <t>CTG - DEPARTAMENTO DE ENGENHARIA CIVIL E AMBIENTAL</t>
  </si>
  <si>
    <t>RESISTÊNCIA DOS MATERIAIS</t>
  </si>
  <si>
    <t>CTG - DEPARTAMENTO DE ENGENHARIA MECÂNICA</t>
  </si>
  <si>
    <t>CONSTRUÇÃO DE SISTEMAS OCEÂNICOS</t>
  </si>
  <si>
    <t>CTG - DEPARTAMENTO DE GEOLOGIA</t>
  </si>
  <si>
    <t>GEOLOGIA GERAL</t>
  </si>
  <si>
    <t>COLÉGIO DE APLICAÇÃO</t>
  </si>
  <si>
    <t>COMUNICAÇÃO - LETRAS-ESPANHOL</t>
  </si>
  <si>
    <t>COMUNICAÇÃO LETRAS-INGLÊS</t>
  </si>
  <si>
    <t>COMUNICAÇÃO LETRAS-LÍNGUA PORTUGUESA</t>
  </si>
  <si>
    <t>EXATAS - MATEMÁTICA</t>
  </si>
  <si>
    <t>HUMANIDADES - GEOGRAFIA</t>
  </si>
  <si>
    <t>HUMANIDADES - HISTÓRIA</t>
  </si>
  <si>
    <t>HUMANIDADES - SOCIOLOGIA*</t>
  </si>
  <si>
    <t>01/2023</t>
  </si>
  <si>
    <t>05/2023</t>
  </si>
  <si>
    <t>NÚCLEO DE FORMAÇÃO DE DOCENTES</t>
  </si>
  <si>
    <t>FÍSICA GERAL</t>
  </si>
  <si>
    <t>LIBRAS</t>
  </si>
  <si>
    <t>QUÍMICA GERAL</t>
  </si>
  <si>
    <t>NÚCLEO DE GESTÃO</t>
  </si>
  <si>
    <t>TEORIA ECONÔMICA</t>
  </si>
  <si>
    <t>DEPARTAMENTO DE ARQUITETURA E URBANISMO</t>
  </si>
  <si>
    <t>CONFORTO AMBIENTAL</t>
  </si>
  <si>
    <t>PROJETO DE ARQUITETURA, URBANISMO E PAISAGISMO</t>
  </si>
  <si>
    <t>TEORIA DA ARQUITETURA, URBANISMO E PAISAGISMO E HISTORIA DA ARQUITETURA, URBANISMO E PAISAGISMO</t>
  </si>
  <si>
    <t>DEPARTAMENTO DE DESIGN</t>
  </si>
  <si>
    <t>DESIGN DE PRODUTOS MATERIAIS E PROCESSOS</t>
  </si>
  <si>
    <t>DESIGN GRAFICO E DIGITAL</t>
  </si>
  <si>
    <t>DEPARTAMENTO DE LETRAS</t>
  </si>
  <si>
    <t>LÍNGUA ESPANHOLA</t>
  </si>
  <si>
    <t>LÍNGUA FRANCESA</t>
  </si>
  <si>
    <t>DEPARTAMENTO DE MÚSICA</t>
  </si>
  <si>
    <t>EDUCAÇÃO MUSICAL/ESTÁGIO</t>
  </si>
  <si>
    <t>INSTRUMENTO TROMBONE</t>
  </si>
  <si>
    <t>TEORIA DA MÚSICA E EDUCAÇÃO MUSICAL</t>
  </si>
  <si>
    <t>HUMANIDADES - AEE (ATENDIMENTO EDUCACIONAL ESPECIALIZADO)</t>
  </si>
  <si>
    <t>CURSO DE NUTRICAO</t>
  </si>
  <si>
    <t>BIOQUÍMICA</t>
  </si>
  <si>
    <t>FISIOLOGIA E FARMACOLOGIA</t>
  </si>
  <si>
    <t>CURSO DE SAÚDE COLETIVA</t>
  </si>
  <si>
    <t>CURSO DE EDUCACAO FISICA</t>
  </si>
  <si>
    <t>APRENDIZAGEM MOTORA E DANÇA</t>
  </si>
  <si>
    <t>DEPARTAMENTO DE BIOFISICA E RADIOBIOLOGIA</t>
  </si>
  <si>
    <t>BIOFISICA</t>
  </si>
  <si>
    <t>ENGENHARIA E CIÊNCIAS AMBIENTAIS</t>
  </si>
  <si>
    <t>DEPARTAMENTO DE HISTOLOGIA E EMBRIOLOGIA</t>
  </si>
  <si>
    <t>MORFOLOGIA/ CITOLOGIA, HISTOLOGIA E EMBRIOLOGIA</t>
  </si>
  <si>
    <t>DEPARTAMENTO DE ESTATÍSTICA</t>
  </si>
  <si>
    <t>ESTATÍSTICA</t>
  </si>
  <si>
    <t>COORDENACAO DA AREA ACADEMICA DE CIRURGIA</t>
  </si>
  <si>
    <t>CIRURGIA PEDIÁTRICA</t>
  </si>
  <si>
    <t>COORDENACAO DA AREA ACADEMICA DE MEDICINA TROPICAL</t>
  </si>
  <si>
    <t>DOENÇAS INFECTO PARASITÁRIAS</t>
  </si>
  <si>
    <t>COORDENACAO DA AREA ACADEMICA DE PEDIATRIA</t>
  </si>
  <si>
    <t>DEPARTAMENTO DE CIÊNCIAS FARMACÊUTICAS</t>
  </si>
  <si>
    <t>QUÍMICA GERAL E FARMACÊUTICA</t>
  </si>
  <si>
    <t>TECNOLOGIA DE ALIMENTOS, BROMATOLOGIA E CONTROLE DE QUALIDADE FISICO-QUIMICO</t>
  </si>
  <si>
    <t>DEPARTAMENTO DE CLÍNICA E ODONTOLOGIA PREVENTIVA</t>
  </si>
  <si>
    <t>ODONTOLOGIA/ PATOLOGIA</t>
  </si>
  <si>
    <t>ODONTOLOGIA/ RADIOLOGIA</t>
  </si>
  <si>
    <t>PERIODONTIA</t>
  </si>
  <si>
    <t>DEPARTAMENTO DE EDUCAÇÃO FÍSICA</t>
  </si>
  <si>
    <t>DEPARTAMENTO DE ENFERMAGEM</t>
  </si>
  <si>
    <t>ENFERMAGEM OBSTETRICA</t>
  </si>
  <si>
    <t>ENFERMAGEM PSIQUIATRICA</t>
  </si>
  <si>
    <t>DEPARTAMENTO DE FISIOTERAPIA</t>
  </si>
  <si>
    <t>FISIOTERAPIA NEUROMUSCULAR, ESQUELÉTICA E TEGUMENTAR</t>
  </si>
  <si>
    <t>FISIOTERAPIA NO CICLO DA VIDA</t>
  </si>
  <si>
    <t>DEPARTAMENTO DE FONOAUDIOLOGIA</t>
  </si>
  <si>
    <t>LINGUAGEM / FONOAUDIOLOGIA EDUCACIONAL</t>
  </si>
  <si>
    <t>DEPARTAMENTO DE PRÓTESE E CIRURGIA BUCO-FACIAL</t>
  </si>
  <si>
    <t>FISIOLOGIA ORAL E OCLUSAO / MATERIAIS DENTARIOS / PRÓTESE DENTÁRIA</t>
  </si>
  <si>
    <t>DEPARTAMENTO DE TERAPIA OCUPACIONAL</t>
  </si>
  <si>
    <t>DEPARTAMENTO DE CIÊNCIAS ADMINISTRATIVAS</t>
  </si>
  <si>
    <t>ADMINISTRACAO GERAL</t>
  </si>
  <si>
    <t>DEPARTAMENTO DE ENSINO E CURRÍCULO</t>
  </si>
  <si>
    <t>EDUCACAO DE JOVENS E ADULTOS</t>
  </si>
  <si>
    <t>EDUCAÇÃO INFANTIL</t>
  </si>
  <si>
    <t>ENSINO DE CIÊNCIAS/BIOLOGIA</t>
  </si>
  <si>
    <t>ENSINO DE CIÊNCIAS/ QUÍMICA</t>
  </si>
  <si>
    <t>ENSINO DE LÍNGUA PORTUGUESA/ LETRAS</t>
  </si>
  <si>
    <t>ENSINO DE LÍNGUA PORTUGUESA/ PEDAGOGIA</t>
  </si>
  <si>
    <t>DEPARTAMENTO DE POLÍTICAS E GESTÃO DA EDUCAÇÃO</t>
  </si>
  <si>
    <t>POLÍTICAS EDUCACIONAIS E GESTÃO ESCOLAR</t>
  </si>
  <si>
    <t>DEPARTAMENTO DE PSICOLOGIA, INCLUSAO E EDUCACAO</t>
  </si>
  <si>
    <t>PSICOLOGIA DA EDUCACAO</t>
  </si>
  <si>
    <t>CENTRO DE INFORMÁTICA</t>
  </si>
  <si>
    <t>DEPARTAMENTO DE ENGENHARIA CARTOGRÁFICA</t>
  </si>
  <si>
    <t>CARTOGRAFIA E TOPOGRAFIA</t>
  </si>
  <si>
    <t>DEPARTAMENTO DE ENGENHARIA CIVIL E AMBIENTAL</t>
  </si>
  <si>
    <t>RECURSOS HIDRICOS</t>
  </si>
  <si>
    <t>SANEAMENTO AMBIENTAL</t>
  </si>
  <si>
    <t>DEPARTAMENTO DE ENGENHARIA DE MINAS</t>
  </si>
  <si>
    <t>LAVRA DE MINAS / TRATAMENTO DE MINÉRIO: RECUPERAÇÃO E REABILITAÇÃO AMBIENTAL, SEGURANÇA EM MINERAÇÃO, EMPREENDIMENTOS MINEIROS, MÉTODOS FÍSICOS DE CONCENTRAÇÃO, SEPARAÇÃO SÓLIDO-LÍQUIDO, BOMBEAMENTO DE POLPA MINERAIS E TRATAMENTO DE EFLUENTES</t>
  </si>
  <si>
    <t>DEPARTAMENTO DE ENGENHARIA DE PRODUCAO</t>
  </si>
  <si>
    <t>GESTÃO DA PRODUÇÃO E GESTÃO AMBIENTAL</t>
  </si>
  <si>
    <t>GESTÃO DA PRODUÇÃO E PESQUISA OPERACIONAL</t>
  </si>
  <si>
    <t>DEPARTAMENTO DE ENGENHARIA MECANICA</t>
  </si>
  <si>
    <t>ENGENHARIA NAVAL/ PROJETO NAVAL E OFFSHORE</t>
  </si>
  <si>
    <t>DEPARTAMENTO DE GEOLOGIA</t>
  </si>
  <si>
    <t>GEOLOGIA/MINERALOGIA</t>
  </si>
  <si>
    <t>DEPARTAMENTO DE OCEANOGRAFIA</t>
  </si>
  <si>
    <t>10/2023</t>
  </si>
  <si>
    <t>Assistente em administração</t>
  </si>
  <si>
    <t>Técnico em contabilidade</t>
  </si>
  <si>
    <t>Técnico de Tecnologia da Informação/ Área: Sistemas</t>
  </si>
  <si>
    <t>Técnico em Farmácia</t>
  </si>
  <si>
    <t>Engenheiro/Área: Elétrica</t>
  </si>
  <si>
    <t>Analista de Tecnologia da
Informação/ Área: Sistemas</t>
  </si>
  <si>
    <t>Produtor Cultural</t>
  </si>
  <si>
    <t>15/2023</t>
  </si>
  <si>
    <t>09/2023</t>
  </si>
  <si>
    <t>11/2023</t>
  </si>
  <si>
    <t>CIÊNCIAS BIOLÓGICAS/CIÊNCIAS DA SAÚDE</t>
  </si>
  <si>
    <t>SAÚDE COLETIVA/SAÚDE PÚBLICA</t>
  </si>
  <si>
    <t>MODA - TECNOLOGIA DA CONFECÇÃO</t>
  </si>
  <si>
    <t xml:space="preserve">ENSINO DE FÍSICA </t>
  </si>
  <si>
    <t xml:space="preserve">ENSINO DE MATEMÁTICA </t>
  </si>
  <si>
    <t xml:space="preserve">DIREITO PARA GESTÃO </t>
  </si>
  <si>
    <t>DESENHO</t>
  </si>
  <si>
    <t>GESTÃO DA INFORMAÇÃO</t>
  </si>
  <si>
    <t xml:space="preserve">RECURSOS HÍDRICOS </t>
  </si>
  <si>
    <t>FÍSICA</t>
  </si>
  <si>
    <t xml:space="preserve">NÚCLEO DE CIÊNCIAS DA VIDA </t>
  </si>
  <si>
    <t>DIDÁTICA; GESTÃO EDUCACIONAL; E ARTE-EDUCAÇÃO E RECREAÇÃO NA EDUCAÇÃO INFANTIL E NOS ANOS INICIAIS DO ENSINO FUNDAMENTAL</t>
  </si>
  <si>
    <t xml:space="preserve">NÚCLEO DE FORMAÇÃO DE DOCENTES </t>
  </si>
  <si>
    <t>NÚCLEO DE TECNOLOGIA</t>
  </si>
  <si>
    <t>NÚCLEO 
INTERDISCIPLINAR DE CIÊNCIAS EXATAS E DA NATUREZA</t>
  </si>
  <si>
    <t xml:space="preserve">DEPARTAMENTO DE ARTES </t>
  </si>
  <si>
    <t>PEDAGOGIA DAS ARTES VISUAIS</t>
  </si>
  <si>
    <t>PEDAGOGIA DO TEATRO</t>
  </si>
  <si>
    <t>PRÁTICAS ARTÍSTICAS (ARTES VISUAIS)</t>
  </si>
  <si>
    <t>TEORIA E HISTÓRIA DA ARTE</t>
  </si>
  <si>
    <t xml:space="preserve">DEPARTAMENTO DE CIÊNCIA DA INFORMAÇÃO </t>
  </si>
  <si>
    <t>TECNOLOGIA</t>
  </si>
  <si>
    <t>DESIGN DE MODA</t>
  </si>
  <si>
    <t>DEPARTAMENTO DE EXPRESSÃO GRÁFICA</t>
  </si>
  <si>
    <t xml:space="preserve">DEPARTAMENTO DE MÚSICA </t>
  </si>
  <si>
    <t>ÁREA: MÚSICA / SUBÁREA: INSTRUMENTO – TROMBONE</t>
  </si>
  <si>
    <t>CURSO DE NUTRIÇÃO</t>
  </si>
  <si>
    <t>CURSOS DE EDUCAÇÃO FÍSICA</t>
  </si>
  <si>
    <t>DEPARTAMENTO DE ANATOMIA</t>
  </si>
  <si>
    <t>DEPARTAMENTO DE BOTÂNICA</t>
  </si>
  <si>
    <t>DEPARTAMENTO DE FISIOLOGIA E FARMACOLOGIA</t>
  </si>
  <si>
    <t>DEPARTAMENTO DE FÍSICA</t>
  </si>
  <si>
    <t>DEPARTAMENTO DE MATEMÁTICA</t>
  </si>
  <si>
    <t>ÁREA ACADÊMICA DE PATOLOGIA</t>
  </si>
  <si>
    <t>COORDENAÇÃO DA ÁREA ACADÊMICA DE CIRURGIA</t>
  </si>
  <si>
    <t>DEPARTAMENTO DE NUTRIÇÃO</t>
  </si>
  <si>
    <t>DEPARTAMENTO DE CIÊNCIAS CONTÁBEIS E ATUARIAIS</t>
  </si>
  <si>
    <t>DEPARTAMENTO DE FUNDAMENTOS SOCIOFILOSÓFICOS DA EDUCAÇÃO</t>
  </si>
  <si>
    <t>DEPARTAMENTO DE PSICOLOGIA, INCLUSÃO E EDUCAÇÃO</t>
  </si>
  <si>
    <t>DEPARTAMENTO DE ANTROPOLOGIA E MUSEOLOGIA</t>
  </si>
  <si>
    <t>DEPARTAMENTO DE PSICOLOGIA</t>
  </si>
  <si>
    <t>DEPARTAMENTO DE ENGENHARIA MECÂNICA</t>
  </si>
  <si>
    <t>DEPARTAMENTO DE ENGENHARIA QUÍMICA</t>
  </si>
  <si>
    <t>HUMANIDADES / SOCIOLOGIA</t>
  </si>
  <si>
    <t>NUTRIÇÃO EM SAÚDE PÚBLICA</t>
  </si>
  <si>
    <t>EDUCAÇÃO FÍSICA ESCOLAR</t>
  </si>
  <si>
    <t>ESPORTE DE ALTO RENDIMENTO E PEDAGOGIA DO ESPORTE</t>
  </si>
  <si>
    <t>ANATOMIA HUMANA</t>
  </si>
  <si>
    <t>BOTÂNICA</t>
  </si>
  <si>
    <t>FISIOLOGIA</t>
  </si>
  <si>
    <t>FÍSICA BÁSICA</t>
  </si>
  <si>
    <t>ANATOMIA PATOLÓGICA</t>
  </si>
  <si>
    <t>ÁREA: CIRURGIA, SUBÁREA: ANESTESIOLOGIA</t>
  </si>
  <si>
    <t>ESTÁGIOS CURRICULARES SUPERVISIONADOS EM CLÍNICAS ODONTOLÓGICAS 1</t>
  </si>
  <si>
    <t>ODONTOLOGIA - ATENDIMENTO A PACIENTES COM NECESSIDADES ESPECIAIS E ODONTOLOGIA HOSPITALAR</t>
  </si>
  <si>
    <t>ODONTOLOGIA - ODONTOPEDIATRIA</t>
  </si>
  <si>
    <t>EDUCAÇÃO EM SAÚDE</t>
  </si>
  <si>
    <t>ENFERMAGEM EM SAÚDE DO ADULTO E DO IDOSO</t>
  </si>
  <si>
    <t>ADMINISTRAÇÃO DE SERVIÇOS DE ALIMENTAÇÃO E NUTRIÇÃO</t>
  </si>
  <si>
    <t>CONTABILIDADE GERAL</t>
  </si>
  <si>
    <t>PERÍCIA CONTÁBIL</t>
  </si>
  <si>
    <t>FUNDAMENTOS SOCIOANTROPOLÓGICOS DA EDUCAÇÃO</t>
  </si>
  <si>
    <t>ANTROPOLOGIA (TEORIA ANTROPOLÓGICA)</t>
  </si>
  <si>
    <t>MUSEOLOGIA (GESTÃO E PLANEJAMENTO EM MUSEUS)</t>
  </si>
  <si>
    <t>ENGENHARIA NAVAL; SUBÁREA: PROJETO NAVAL E OFFSHORE</t>
  </si>
  <si>
    <t>MECATRÔNICA</t>
  </si>
  <si>
    <t>CONTROLE DE QUALIDADE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</si>
</sst>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charset val="134"/>
      <scheme val="minor"/>
    </font>
    <font>
      <b/>
      <sz val="24"/>
      <color theme="0"/>
      <name val="Calibri"/>
      <charset val="134"/>
    </font>
    <font>
      <sz val="11"/>
      <name val="Calibri"/>
      <charset val="134"/>
    </font>
    <font>
      <b/>
      <sz val="16"/>
      <color theme="0"/>
      <name val="Calibri"/>
      <charset val="134"/>
    </font>
    <font>
      <b/>
      <sz val="10"/>
      <color theme="0"/>
      <name val="Calibri"/>
      <charset val="134"/>
    </font>
    <font>
      <b/>
      <sz val="14"/>
      <color theme="0"/>
      <name val="Calibri"/>
      <charset val="134"/>
    </font>
    <font>
      <b/>
      <sz val="12"/>
      <color theme="0"/>
      <name val="Calibri"/>
      <charset val="134"/>
    </font>
    <font>
      <b/>
      <sz val="18"/>
      <color theme="1"/>
      <name val="Calibri"/>
      <charset val="134"/>
    </font>
    <font>
      <sz val="12"/>
      <color theme="0"/>
      <name val="Calibri"/>
      <charset val="134"/>
    </font>
    <font>
      <sz val="11"/>
      <color theme="1"/>
      <name val="Calibri"/>
      <charset val="134"/>
    </font>
    <font>
      <sz val="8"/>
      <color theme="1"/>
      <name val="Calibri"/>
      <charset val="134"/>
    </font>
    <font>
      <sz val="11"/>
      <color theme="1"/>
      <name val="Calibri"/>
      <charset val="134"/>
    </font>
    <font>
      <sz val="8"/>
      <color theme="1"/>
      <name val="Calibri"/>
      <charset val="134"/>
      <scheme val="minor"/>
    </font>
    <font>
      <sz val="8"/>
      <color theme="1"/>
      <name val="Calibri"/>
      <charset val="134"/>
    </font>
    <font>
      <sz val="9"/>
      <color rgb="FF000000"/>
      <name val="Calibri"/>
      <charset val="134"/>
    </font>
    <font>
      <strike/>
      <sz val="8"/>
      <color theme="1"/>
      <name val="Calibri"/>
      <charset val="134"/>
    </font>
    <font>
      <sz val="10"/>
      <color theme="1"/>
      <name val="Calibri"/>
      <charset val="134"/>
    </font>
    <font>
      <sz val="10"/>
      <color theme="1"/>
      <name val="Calibri"/>
      <charset val="134"/>
    </font>
    <font>
      <sz val="10"/>
      <name val="Calibri"/>
      <charset val="134"/>
    </font>
    <font>
      <sz val="11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name val="Calibri"/>
      <charset val="134"/>
      <scheme val="minor"/>
    </font>
    <font>
      <sz val="10"/>
      <color rgb="FF000000"/>
      <name val="Calibri"/>
      <charset val="134"/>
    </font>
    <font>
      <sz val="10"/>
      <color rgb="FFEA4335"/>
      <name val="Calibri"/>
      <charset val="134"/>
    </font>
    <font>
      <i/>
      <sz val="11"/>
      <color theme="1"/>
      <name val="Calibri"/>
      <charset val="134"/>
    </font>
  </fonts>
  <fills count="8">
    <fill>
      <patternFill patternType="none"/>
    </fill>
    <fill>
      <patternFill patternType="gray125"/>
    </fill>
    <fill>
      <patternFill patternType="solid">
        <fgColor rgb="FF8E0000"/>
        <bgColor rgb="FF8E0000"/>
      </patternFill>
    </fill>
    <fill>
      <patternFill patternType="solid">
        <fgColor theme="0"/>
        <bgColor theme="0"/>
      </patternFill>
    </fill>
    <fill>
      <patternFill patternType="solid">
        <fgColor rgb="FF884444"/>
        <bgColor rgb="FF88444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</fills>
  <borders count="1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/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left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14" fontId="9" fillId="0" borderId="23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14" fontId="10" fillId="0" borderId="24" xfId="0" applyNumberFormat="1" applyFont="1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14" fontId="9" fillId="0" borderId="17" xfId="0" applyNumberFormat="1" applyFont="1" applyBorder="1" applyAlignment="1">
      <alignment vertical="center"/>
    </xf>
    <xf numFmtId="0" fontId="8" fillId="4" borderId="30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4" fontId="10" fillId="0" borderId="17" xfId="0" applyNumberFormat="1" applyFont="1" applyBorder="1" applyAlignment="1">
      <alignment vertical="center" wrapText="1"/>
    </xf>
    <xf numFmtId="14" fontId="9" fillId="0" borderId="36" xfId="0" applyNumberFormat="1" applyFont="1" applyBorder="1" applyAlignment="1">
      <alignment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2" fillId="5" borderId="37" xfId="0" applyFont="1" applyFill="1" applyBorder="1" applyAlignment="1">
      <alignment vertical="center" wrapText="1"/>
    </xf>
    <xf numFmtId="14" fontId="11" fillId="0" borderId="20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 wrapText="1"/>
    </xf>
    <xf numFmtId="49" fontId="9" fillId="0" borderId="41" xfId="0" applyNumberFormat="1" applyFont="1" applyBorder="1" applyAlignment="1">
      <alignment horizontal="center" vertical="center"/>
    </xf>
    <xf numFmtId="14" fontId="9" fillId="0" borderId="42" xfId="0" applyNumberFormat="1" applyFont="1" applyBorder="1" applyAlignment="1">
      <alignment vertical="center"/>
    </xf>
    <xf numFmtId="49" fontId="9" fillId="0" borderId="43" xfId="0" applyNumberFormat="1" applyFont="1" applyBorder="1" applyAlignment="1">
      <alignment horizontal="center" vertical="center"/>
    </xf>
    <xf numFmtId="14" fontId="9" fillId="0" borderId="44" xfId="0" applyNumberFormat="1" applyFont="1" applyBorder="1" applyAlignment="1">
      <alignment vertical="center"/>
    </xf>
    <xf numFmtId="49" fontId="13" fillId="0" borderId="45" xfId="0" applyNumberFormat="1" applyFont="1" applyBorder="1" applyAlignment="1">
      <alignment horizontal="left" vertical="center" wrapText="1"/>
    </xf>
    <xf numFmtId="14" fontId="13" fillId="0" borderId="42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/>
    </xf>
    <xf numFmtId="14" fontId="9" fillId="0" borderId="20" xfId="0" applyNumberFormat="1" applyFont="1" applyBorder="1" applyAlignment="1">
      <alignment vertical="center"/>
    </xf>
    <xf numFmtId="49" fontId="11" fillId="0" borderId="20" xfId="0" applyNumberFormat="1" applyFont="1" applyBorder="1" applyAlignment="1">
      <alignment horizontal="center" vertical="center"/>
    </xf>
    <xf numFmtId="0" fontId="14" fillId="3" borderId="20" xfId="0" applyFont="1" applyFill="1" applyBorder="1" applyAlignment="1">
      <alignment vertical="center" wrapText="1"/>
    </xf>
    <xf numFmtId="49" fontId="11" fillId="0" borderId="46" xfId="0" applyNumberFormat="1" applyFont="1" applyBorder="1" applyAlignment="1">
      <alignment horizontal="center" vertical="center"/>
    </xf>
    <xf numFmtId="14" fontId="9" fillId="0" borderId="37" xfId="0" applyNumberFormat="1" applyFont="1" applyBorder="1" applyAlignment="1">
      <alignment vertical="center"/>
    </xf>
    <xf numFmtId="49" fontId="11" fillId="0" borderId="37" xfId="0" applyNumberFormat="1" applyFont="1" applyBorder="1" applyAlignment="1">
      <alignment horizontal="center" vertical="center"/>
    </xf>
    <xf numFmtId="0" fontId="14" fillId="3" borderId="47" xfId="0" applyFont="1" applyFill="1" applyBorder="1" applyAlignment="1">
      <alignment vertical="center" wrapText="1"/>
    </xf>
    <xf numFmtId="0" fontId="14" fillId="3" borderId="17" xfId="0" applyFont="1" applyFill="1" applyBorder="1" applyAlignment="1">
      <alignment vertical="center" wrapText="1"/>
    </xf>
    <xf numFmtId="0" fontId="14" fillId="6" borderId="17" xfId="0" applyFont="1" applyFill="1" applyBorder="1" applyAlignment="1">
      <alignment vertical="center" wrapText="1"/>
    </xf>
    <xf numFmtId="0" fontId="14" fillId="3" borderId="37" xfId="0" applyFont="1" applyFill="1" applyBorder="1" applyAlignment="1">
      <alignment vertical="center" wrapText="1"/>
    </xf>
    <xf numFmtId="14" fontId="9" fillId="0" borderId="48" xfId="0" applyNumberFormat="1" applyFont="1" applyBorder="1" applyAlignment="1">
      <alignment vertical="center"/>
    </xf>
    <xf numFmtId="49" fontId="11" fillId="0" borderId="49" xfId="0" applyNumberFormat="1" applyFont="1" applyBorder="1" applyAlignment="1">
      <alignment horizontal="center" vertical="center"/>
    </xf>
    <xf numFmtId="14" fontId="9" fillId="0" borderId="50" xfId="0" applyNumberFormat="1" applyFont="1" applyBorder="1" applyAlignment="1">
      <alignment vertical="center"/>
    </xf>
    <xf numFmtId="49" fontId="11" fillId="0" borderId="50" xfId="0" applyNumberFormat="1" applyFont="1" applyBorder="1" applyAlignment="1">
      <alignment horizontal="center" vertical="center"/>
    </xf>
    <xf numFmtId="0" fontId="14" fillId="3" borderId="50" xfId="0" applyFont="1" applyFill="1" applyBorder="1" applyAlignment="1">
      <alignment vertical="center" wrapText="1"/>
    </xf>
    <xf numFmtId="0" fontId="9" fillId="0" borderId="51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14" fontId="4" fillId="2" borderId="54" xfId="0" applyNumberFormat="1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 wrapText="1"/>
    </xf>
    <xf numFmtId="14" fontId="10" fillId="0" borderId="57" xfId="0" applyNumberFormat="1" applyFont="1" applyBorder="1" applyAlignment="1">
      <alignment horizontal="center" wrapText="1"/>
    </xf>
    <xf numFmtId="14" fontId="10" fillId="0" borderId="18" xfId="0" applyNumberFormat="1" applyFont="1" applyBorder="1" applyAlignment="1">
      <alignment horizontal="center" wrapText="1"/>
    </xf>
    <xf numFmtId="14" fontId="15" fillId="0" borderId="18" xfId="0" applyNumberFormat="1" applyFont="1" applyBorder="1" applyAlignment="1">
      <alignment horizontal="center" wrapText="1"/>
    </xf>
    <xf numFmtId="14" fontId="10" fillId="0" borderId="18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/>
    </xf>
    <xf numFmtId="49" fontId="16" fillId="0" borderId="60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14" fontId="16" fillId="0" borderId="17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49" fontId="16" fillId="0" borderId="68" xfId="0" applyNumberFormat="1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14" fontId="16" fillId="0" borderId="36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14" fontId="9" fillId="0" borderId="57" xfId="0" applyNumberFormat="1" applyFont="1" applyBorder="1" applyAlignment="1">
      <alignment horizontal="center" vertical="center"/>
    </xf>
    <xf numFmtId="14" fontId="10" fillId="0" borderId="5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  <xf numFmtId="49" fontId="9" fillId="0" borderId="7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4" fontId="13" fillId="0" borderId="18" xfId="0" applyNumberFormat="1" applyFont="1" applyBorder="1" applyAlignment="1">
      <alignment horizontal="center" vertical="center" wrapText="1"/>
    </xf>
    <xf numFmtId="14" fontId="10" fillId="0" borderId="73" xfId="0" applyNumberFormat="1" applyFont="1" applyBorder="1" applyAlignment="1">
      <alignment horizontal="center" vertical="center" wrapText="1"/>
    </xf>
    <xf numFmtId="14" fontId="13" fillId="0" borderId="18" xfId="0" applyNumberFormat="1" applyFont="1" applyBorder="1" applyAlignment="1">
      <alignment horizontal="center" vertical="center"/>
    </xf>
    <xf numFmtId="49" fontId="9" fillId="0" borderId="57" xfId="0" applyNumberFormat="1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14" fontId="9" fillId="0" borderId="78" xfId="0" applyNumberFormat="1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14" fontId="9" fillId="0" borderId="79" xfId="0" applyNumberFormat="1" applyFont="1" applyBorder="1" applyAlignment="1">
      <alignment horizontal="center" vertical="center"/>
    </xf>
    <xf numFmtId="14" fontId="9" fillId="0" borderId="80" xfId="0" applyNumberFormat="1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14" fontId="9" fillId="0" borderId="37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4" fontId="10" fillId="0" borderId="85" xfId="0" applyNumberFormat="1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/>
    </xf>
    <xf numFmtId="14" fontId="13" fillId="0" borderId="38" xfId="0" applyNumberFormat="1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14" fontId="0" fillId="0" borderId="37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49" fontId="19" fillId="0" borderId="4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0" fillId="7" borderId="0" xfId="0" applyFont="1" applyFill="1" applyAlignment="1">
      <alignment horizontal="center"/>
    </xf>
    <xf numFmtId="0" fontId="20" fillId="7" borderId="0" xfId="0" applyFont="1" applyFill="1"/>
    <xf numFmtId="0" fontId="21" fillId="7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26" xfId="0" applyFont="1" applyBorder="1"/>
    <xf numFmtId="0" fontId="3" fillId="2" borderId="3" xfId="0" applyFont="1" applyFill="1" applyBorder="1" applyAlignment="1">
      <alignment horizontal="center"/>
    </xf>
    <xf numFmtId="0" fontId="2" fillId="0" borderId="0" xfId="0" applyFont="1"/>
    <xf numFmtId="0" fontId="2" fillId="0" borderId="27" xfId="0" applyFont="1" applyBorder="1"/>
    <xf numFmtId="0" fontId="5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0" borderId="7" xfId="0" applyFont="1" applyBorder="1"/>
    <xf numFmtId="0" fontId="2" fillId="0" borderId="28" xfId="0" applyFont="1" applyBorder="1"/>
    <xf numFmtId="0" fontId="7" fillId="3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29" xfId="0" applyFont="1" applyBorder="1"/>
    <xf numFmtId="0" fontId="20" fillId="7" borderId="2" xfId="0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71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/>
    </xf>
    <xf numFmtId="14" fontId="10" fillId="0" borderId="21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 wrapText="1"/>
    </xf>
    <xf numFmtId="14" fontId="10" fillId="0" borderId="21" xfId="0" applyNumberFormat="1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14" fontId="13" fillId="0" borderId="74" xfId="0" applyNumberFormat="1" applyFont="1" applyBorder="1" applyAlignment="1">
      <alignment horizontal="center" vertical="center" wrapText="1"/>
    </xf>
    <xf numFmtId="14" fontId="13" fillId="0" borderId="75" xfId="0" applyNumberFormat="1" applyFont="1" applyBorder="1" applyAlignment="1">
      <alignment horizontal="center" vertical="center" wrapText="1"/>
    </xf>
    <xf numFmtId="14" fontId="13" fillId="0" borderId="76" xfId="0" applyNumberFormat="1" applyFont="1" applyBorder="1" applyAlignment="1">
      <alignment horizontal="center" vertical="center" wrapText="1"/>
    </xf>
    <xf numFmtId="14" fontId="13" fillId="0" borderId="74" xfId="0" applyNumberFormat="1" applyFont="1" applyBorder="1" applyAlignment="1">
      <alignment horizontal="center" vertical="center"/>
    </xf>
    <xf numFmtId="14" fontId="13" fillId="0" borderId="76" xfId="0" applyNumberFormat="1" applyFont="1" applyBorder="1" applyAlignment="1">
      <alignment horizontal="center" vertical="center"/>
    </xf>
    <xf numFmtId="14" fontId="13" fillId="0" borderId="75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14" fontId="9" fillId="0" borderId="37" xfId="0" applyNumberFormat="1" applyFont="1" applyBorder="1" applyAlignment="1">
      <alignment horizontal="center" vertical="center"/>
    </xf>
    <xf numFmtId="14" fontId="9" fillId="0" borderId="38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14" fontId="9" fillId="0" borderId="36" xfId="0" applyNumberFormat="1" applyFont="1" applyBorder="1" applyAlignment="1">
      <alignment horizontal="center" vertical="center"/>
    </xf>
    <xf numFmtId="14" fontId="11" fillId="0" borderId="3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1" fillId="2" borderId="52" xfId="0" applyFont="1" applyFill="1" applyBorder="1" applyAlignment="1">
      <alignment horizontal="center"/>
    </xf>
    <xf numFmtId="0" fontId="2" fillId="0" borderId="61" xfId="0" applyFont="1" applyBorder="1"/>
    <xf numFmtId="0" fontId="3" fillId="2" borderId="5" xfId="0" applyFont="1" applyFill="1" applyBorder="1" applyAlignment="1">
      <alignment horizontal="center"/>
    </xf>
    <xf numFmtId="0" fontId="2" fillId="0" borderId="62" xfId="0" applyFont="1" applyBorder="1"/>
    <xf numFmtId="0" fontId="2" fillId="0" borderId="63" xfId="0" applyFont="1" applyBorder="1"/>
    <xf numFmtId="0" fontId="7" fillId="3" borderId="5" xfId="0" applyFont="1" applyFill="1" applyBorder="1" applyAlignment="1">
      <alignment horizontal="center"/>
    </xf>
    <xf numFmtId="49" fontId="9" fillId="0" borderId="56" xfId="0" applyNumberFormat="1" applyFont="1" applyBorder="1" applyAlignment="1">
      <alignment horizontal="center" vertical="center"/>
    </xf>
    <xf numFmtId="0" fontId="2" fillId="0" borderId="58" xfId="0" applyFont="1" applyBorder="1"/>
    <xf numFmtId="0" fontId="2" fillId="0" borderId="59" xfId="0" applyFont="1" applyBorder="1"/>
    <xf numFmtId="49" fontId="9" fillId="0" borderId="60" xfId="0" applyNumberFormat="1" applyFont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14" fontId="16" fillId="0" borderId="17" xfId="0" applyNumberFormat="1" applyFont="1" applyBorder="1" applyAlignment="1">
      <alignment horizontal="center" vertical="center"/>
    </xf>
    <xf numFmtId="0" fontId="18" fillId="0" borderId="20" xfId="0" applyFont="1" applyBorder="1"/>
    <xf numFmtId="0" fontId="18" fillId="0" borderId="21" xfId="0" applyFont="1" applyBorder="1"/>
    <xf numFmtId="0" fontId="11" fillId="0" borderId="17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2" fillId="0" borderId="69" xfId="0" applyFont="1" applyBorder="1"/>
    <xf numFmtId="0" fontId="9" fillId="0" borderId="64" xfId="0" applyFont="1" applyBorder="1" applyAlignment="1">
      <alignment horizontal="center" vertical="center"/>
    </xf>
    <xf numFmtId="0" fontId="2" fillId="0" borderId="65" xfId="0" applyFont="1" applyBorder="1"/>
    <xf numFmtId="0" fontId="2" fillId="0" borderId="66" xfId="0" applyFont="1" applyBorder="1"/>
    <xf numFmtId="0" fontId="9" fillId="0" borderId="67" xfId="0" applyFont="1" applyBorder="1" applyAlignment="1">
      <alignment horizontal="center" vertical="center"/>
    </xf>
    <xf numFmtId="0" fontId="2" fillId="0" borderId="19" xfId="0" applyFont="1" applyBorder="1"/>
    <xf numFmtId="0" fontId="12" fillId="0" borderId="37" xfId="0" applyFont="1" applyBorder="1" applyAlignment="1">
      <alignment vertical="center" wrapText="1"/>
    </xf>
    <xf numFmtId="0" fontId="12" fillId="5" borderId="37" xfId="0" applyFont="1" applyFill="1" applyBorder="1" applyAlignment="1">
      <alignment vertical="center" wrapText="1"/>
    </xf>
    <xf numFmtId="0" fontId="9" fillId="0" borderId="31" xfId="0" applyFont="1" applyBorder="1" applyAlignment="1">
      <alignment horizontal="center" vertical="center"/>
    </xf>
    <xf numFmtId="0" fontId="2" fillId="0" borderId="32" xfId="0" applyFont="1" applyBorder="1"/>
    <xf numFmtId="0" fontId="2" fillId="0" borderId="33" xfId="0" applyFont="1" applyBorder="1"/>
    <xf numFmtId="14" fontId="16" fillId="0" borderId="85" xfId="0" applyNumberFormat="1" applyFont="1" applyBorder="1" applyAlignment="1">
      <alignment vertical="center"/>
    </xf>
    <xf numFmtId="14" fontId="16" fillId="0" borderId="42" xfId="0" applyNumberFormat="1" applyFont="1" applyBorder="1" applyAlignment="1">
      <alignment vertical="center"/>
    </xf>
    <xf numFmtId="49" fontId="17" fillId="0" borderId="47" xfId="0" applyNumberFormat="1" applyFont="1" applyBorder="1" applyAlignment="1">
      <alignment horizontal="center" vertical="center"/>
    </xf>
    <xf numFmtId="49" fontId="17" fillId="0" borderId="87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49" fontId="16" fillId="0" borderId="89" xfId="0" applyNumberFormat="1" applyFont="1" applyBorder="1" applyAlignment="1">
      <alignment horizontal="center" vertical="center"/>
    </xf>
    <xf numFmtId="14" fontId="16" fillId="0" borderId="90" xfId="0" applyNumberFormat="1" applyFont="1" applyBorder="1" applyAlignment="1">
      <alignment vertical="center"/>
    </xf>
    <xf numFmtId="0" fontId="16" fillId="0" borderId="50" xfId="0" applyFont="1" applyBorder="1" applyAlignment="1">
      <alignment horizontal="center" vertical="center"/>
    </xf>
    <xf numFmtId="14" fontId="16" fillId="0" borderId="92" xfId="0" applyNumberFormat="1" applyFont="1" applyBorder="1" applyAlignment="1">
      <alignment horizontal="center" vertical="center"/>
    </xf>
    <xf numFmtId="14" fontId="10" fillId="0" borderId="92" xfId="0" applyNumberFormat="1" applyFont="1" applyBorder="1" applyAlignment="1">
      <alignment horizontal="center" wrapText="1"/>
    </xf>
    <xf numFmtId="49" fontId="17" fillId="0" borderId="92" xfId="0" applyNumberFormat="1" applyFont="1" applyBorder="1" applyAlignment="1">
      <alignment horizontal="center" vertical="center"/>
    </xf>
    <xf numFmtId="14" fontId="16" fillId="0" borderId="20" xfId="0" applyNumberFormat="1" applyFont="1" applyBorder="1" applyAlignment="1">
      <alignment horizontal="center" vertical="center"/>
    </xf>
    <xf numFmtId="14" fontId="16" fillId="0" borderId="93" xfId="0" applyNumberFormat="1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49" fontId="16" fillId="0" borderId="91" xfId="0" applyNumberFormat="1" applyFont="1" applyBorder="1" applyAlignment="1">
      <alignment horizontal="center" vertical="center"/>
    </xf>
    <xf numFmtId="14" fontId="16" fillId="0" borderId="94" xfId="0" applyNumberFormat="1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14" fontId="9" fillId="0" borderId="96" xfId="0" applyNumberFormat="1" applyFont="1" applyBorder="1" applyAlignment="1">
      <alignment vertical="center"/>
    </xf>
    <xf numFmtId="49" fontId="9" fillId="0" borderId="97" xfId="0" applyNumberFormat="1" applyFont="1" applyBorder="1" applyAlignment="1">
      <alignment horizontal="center" vertical="center"/>
    </xf>
    <xf numFmtId="49" fontId="11" fillId="0" borderId="98" xfId="0" applyNumberFormat="1" applyFont="1" applyBorder="1" applyAlignment="1">
      <alignment horizontal="center" vertical="center"/>
    </xf>
    <xf numFmtId="14" fontId="9" fillId="0" borderId="99" xfId="0" applyNumberFormat="1" applyFont="1" applyBorder="1" applyAlignment="1">
      <alignment vertical="center"/>
    </xf>
    <xf numFmtId="49" fontId="11" fillId="0" borderId="99" xfId="0" applyNumberFormat="1" applyFont="1" applyBorder="1" applyAlignment="1">
      <alignment horizontal="center" vertical="center"/>
    </xf>
    <xf numFmtId="0" fontId="14" fillId="3" borderId="99" xfId="0" applyFont="1" applyFill="1" applyBorder="1" applyAlignment="1">
      <alignment vertical="center" wrapText="1"/>
    </xf>
    <xf numFmtId="14" fontId="9" fillId="0" borderId="88" xfId="0" applyNumberFormat="1" applyFont="1" applyBorder="1" applyAlignment="1">
      <alignment vertical="center"/>
    </xf>
    <xf numFmtId="49" fontId="9" fillId="0" borderId="100" xfId="0" applyNumberFormat="1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14" fontId="9" fillId="0" borderId="102" xfId="0" applyNumberFormat="1" applyFont="1" applyBorder="1" applyAlignment="1">
      <alignment vertical="center"/>
    </xf>
    <xf numFmtId="49" fontId="9" fillId="0" borderId="45" xfId="0" applyNumberFormat="1" applyFont="1" applyBorder="1" applyAlignment="1">
      <alignment horizontal="center" vertical="center"/>
    </xf>
  </cellXfs>
  <cellStyles count="1">
    <cellStyle name="Normal" xfId="0" builtinId="0"/>
  </cellStyles>
  <dxfs count="3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590550</xdr:colOff>
      <xdr:row>1</xdr:row>
      <xdr:rowOff>9524</xdr:rowOff>
    </xdr:from>
    <xdr:ext cx="2095500" cy="106299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69730" y="199390"/>
          <a:ext cx="2095500" cy="106299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499110</xdr:colOff>
      <xdr:row>1</xdr:row>
      <xdr:rowOff>93345</xdr:rowOff>
    </xdr:from>
    <xdr:ext cx="2143125" cy="103251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51035" y="283845"/>
          <a:ext cx="2143125" cy="103251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495300</xdr:colOff>
      <xdr:row>1</xdr:row>
      <xdr:rowOff>171450</xdr:rowOff>
    </xdr:from>
    <xdr:ext cx="1628775" cy="80581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78345" y="361950"/>
          <a:ext cx="1628775" cy="80581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B2:Q1031"/>
  <sheetViews>
    <sheetView tabSelected="1" workbookViewId="0">
      <pane ySplit="7" topLeftCell="A138" activePane="bottomLeft" state="frozen"/>
      <selection pane="bottomLeft" activeCell="B6" sqref="B6:Q6"/>
    </sheetView>
  </sheetViews>
  <sheetFormatPr defaultColWidth="14.42578125" defaultRowHeight="15" customHeight="1"/>
  <cols>
    <col min="1" max="1" width="8.7109375" customWidth="1"/>
    <col min="2" max="3" width="10.7109375" customWidth="1"/>
    <col min="4" max="4" width="12.140625" customWidth="1"/>
    <col min="5" max="5" width="13.7109375" customWidth="1"/>
    <col min="6" max="6" width="10.7109375" customWidth="1"/>
    <col min="7" max="7" width="15.7109375" customWidth="1"/>
    <col min="8" max="8" width="20.7109375" customWidth="1"/>
    <col min="9" max="10" width="10.7109375" hidden="1" customWidth="1"/>
    <col min="11" max="11" width="12.7109375" customWidth="1"/>
    <col min="12" max="13" width="10.7109375" customWidth="1"/>
    <col min="14" max="14" width="10.7109375" hidden="1" customWidth="1"/>
    <col min="15" max="15" width="10.7109375" customWidth="1"/>
    <col min="16" max="16" width="11.7109375" customWidth="1"/>
    <col min="17" max="17" width="10.7109375" customWidth="1"/>
    <col min="18" max="27" width="8.7109375" customWidth="1"/>
  </cols>
  <sheetData>
    <row r="2" spans="2:17" ht="31.5">
      <c r="B2" s="125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2:17" ht="21">
      <c r="B3" s="128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2:17" ht="18.75">
      <c r="B4" s="1" t="s">
        <v>2</v>
      </c>
      <c r="C4" s="131" t="s">
        <v>3</v>
      </c>
      <c r="D4" s="13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spans="2:17" ht="15.75">
      <c r="B5" s="2">
        <v>45331</v>
      </c>
      <c r="C5" s="133" t="s">
        <v>4</v>
      </c>
      <c r="D5" s="133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</row>
    <row r="6" spans="2:17" ht="23.25">
      <c r="B6" s="136" t="s">
        <v>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17" ht="94.5">
      <c r="B7" s="3" t="s">
        <v>6</v>
      </c>
      <c r="C7" s="4" t="s">
        <v>7</v>
      </c>
      <c r="D7" s="62" t="s">
        <v>8</v>
      </c>
      <c r="E7" s="5" t="s">
        <v>9</v>
      </c>
      <c r="F7" s="4" t="s">
        <v>7</v>
      </c>
      <c r="G7" s="62" t="s">
        <v>10</v>
      </c>
      <c r="H7" s="62" t="s">
        <v>11</v>
      </c>
      <c r="I7" s="5" t="s">
        <v>12</v>
      </c>
      <c r="J7" s="4" t="s">
        <v>7</v>
      </c>
      <c r="K7" s="5" t="s">
        <v>13</v>
      </c>
      <c r="L7" s="4" t="s">
        <v>7</v>
      </c>
      <c r="M7" s="7" t="s">
        <v>14</v>
      </c>
      <c r="N7" s="7" t="s">
        <v>15</v>
      </c>
      <c r="O7" s="7" t="s">
        <v>16</v>
      </c>
      <c r="P7" s="7" t="s">
        <v>17</v>
      </c>
      <c r="Q7" s="20" t="s">
        <v>18</v>
      </c>
    </row>
    <row r="8" spans="2:17" ht="56.25" hidden="1">
      <c r="B8" s="140" t="s">
        <v>19</v>
      </c>
      <c r="C8" s="144">
        <v>43325</v>
      </c>
      <c r="D8" s="148">
        <v>126</v>
      </c>
      <c r="E8" s="81" t="s">
        <v>20</v>
      </c>
      <c r="F8" s="82">
        <v>43651</v>
      </c>
      <c r="G8" s="83" t="s">
        <v>21</v>
      </c>
      <c r="H8" s="83" t="s">
        <v>22</v>
      </c>
      <c r="I8" s="81" t="s">
        <v>23</v>
      </c>
      <c r="J8" s="82">
        <v>43987</v>
      </c>
      <c r="K8" s="94" t="s">
        <v>24</v>
      </c>
      <c r="L8" s="82">
        <v>44287</v>
      </c>
      <c r="M8" s="82">
        <f t="shared" ref="M8:M13" si="0">IF(J8&lt;&gt;0,F8+217+366,F8+366)+IF(L8&lt;&gt;0,365,0)</f>
        <v>44599</v>
      </c>
      <c r="N8" s="81" t="s">
        <v>25</v>
      </c>
      <c r="O8" s="81">
        <f t="shared" ref="O8:O11" ca="1" si="1">M8-TODAY()</f>
        <v>-732</v>
      </c>
      <c r="P8" s="95" t="str">
        <f t="shared" ref="P8:P13" si="2">IF(K8&lt;&gt;0,"NÃO","SIM")</f>
        <v>NÃO</v>
      </c>
      <c r="Q8" s="105" t="str">
        <f t="shared" ref="Q8:Q13" ca="1" si="3">IF(O8&lt;0,"NÃO","SIM")</f>
        <v>NÃO</v>
      </c>
    </row>
    <row r="9" spans="2:17" ht="33.75" hidden="1">
      <c r="B9" s="141"/>
      <c r="C9" s="145"/>
      <c r="D9" s="149"/>
      <c r="E9" s="84" t="s">
        <v>26</v>
      </c>
      <c r="F9" s="85">
        <v>43677</v>
      </c>
      <c r="G9" s="10" t="s">
        <v>27</v>
      </c>
      <c r="H9" s="10" t="s">
        <v>28</v>
      </c>
      <c r="I9" s="84" t="s">
        <v>23</v>
      </c>
      <c r="J9" s="85">
        <v>43987</v>
      </c>
      <c r="K9" s="96" t="s">
        <v>24</v>
      </c>
      <c r="L9" s="85">
        <v>44287</v>
      </c>
      <c r="M9" s="73">
        <f t="shared" si="0"/>
        <v>44625</v>
      </c>
      <c r="N9" s="81" t="s">
        <v>25</v>
      </c>
      <c r="O9" s="67">
        <f t="shared" ca="1" si="1"/>
        <v>-706</v>
      </c>
      <c r="P9" s="84" t="str">
        <f t="shared" si="2"/>
        <v>NÃO</v>
      </c>
      <c r="Q9" s="106" t="str">
        <f t="shared" ca="1" si="3"/>
        <v>NÃO</v>
      </c>
    </row>
    <row r="10" spans="2:17" ht="33.75" hidden="1">
      <c r="B10" s="141"/>
      <c r="C10" s="145"/>
      <c r="D10" s="149"/>
      <c r="E10" s="84" t="s">
        <v>29</v>
      </c>
      <c r="F10" s="85">
        <v>43678</v>
      </c>
      <c r="G10" s="10" t="s">
        <v>30</v>
      </c>
      <c r="H10" s="10" t="s">
        <v>31</v>
      </c>
      <c r="I10" s="84" t="s">
        <v>23</v>
      </c>
      <c r="J10" s="85">
        <v>43987</v>
      </c>
      <c r="K10" s="96" t="s">
        <v>24</v>
      </c>
      <c r="L10" s="85">
        <v>44287</v>
      </c>
      <c r="M10" s="73">
        <f t="shared" si="0"/>
        <v>44626</v>
      </c>
      <c r="N10" s="81" t="s">
        <v>25</v>
      </c>
      <c r="O10" s="67">
        <f t="shared" ca="1" si="1"/>
        <v>-705</v>
      </c>
      <c r="P10" s="84" t="str">
        <f t="shared" si="2"/>
        <v>NÃO</v>
      </c>
      <c r="Q10" s="106" t="str">
        <f t="shared" ca="1" si="3"/>
        <v>NÃO</v>
      </c>
    </row>
    <row r="11" spans="2:17" ht="22.5" hidden="1">
      <c r="B11" s="141"/>
      <c r="C11" s="145"/>
      <c r="D11" s="149"/>
      <c r="E11" s="84" t="s">
        <v>32</v>
      </c>
      <c r="F11" s="85">
        <v>43683</v>
      </c>
      <c r="G11" s="10" t="s">
        <v>33</v>
      </c>
      <c r="H11" s="86" t="s">
        <v>34</v>
      </c>
      <c r="I11" s="84" t="s">
        <v>23</v>
      </c>
      <c r="J11" s="85">
        <v>43987</v>
      </c>
      <c r="K11" s="96" t="s">
        <v>24</v>
      </c>
      <c r="L11" s="85">
        <v>44287</v>
      </c>
      <c r="M11" s="97">
        <f t="shared" si="0"/>
        <v>44631</v>
      </c>
      <c r="N11" s="81" t="s">
        <v>25</v>
      </c>
      <c r="O11" s="98">
        <f t="shared" ca="1" si="1"/>
        <v>-700</v>
      </c>
      <c r="P11" s="84" t="str">
        <f t="shared" si="2"/>
        <v>NÃO</v>
      </c>
      <c r="Q11" s="106" t="str">
        <f t="shared" ca="1" si="3"/>
        <v>NÃO</v>
      </c>
    </row>
    <row r="12" spans="2:17" ht="33.75" hidden="1">
      <c r="B12" s="142"/>
      <c r="C12" s="146"/>
      <c r="D12" s="150"/>
      <c r="E12" s="84" t="s">
        <v>35</v>
      </c>
      <c r="F12" s="85">
        <v>43734</v>
      </c>
      <c r="G12" s="10" t="s">
        <v>36</v>
      </c>
      <c r="H12" s="10" t="s">
        <v>28</v>
      </c>
      <c r="I12" s="84" t="s">
        <v>23</v>
      </c>
      <c r="J12" s="85">
        <v>43987</v>
      </c>
      <c r="K12" s="96" t="s">
        <v>24</v>
      </c>
      <c r="L12" s="85">
        <v>44287</v>
      </c>
      <c r="M12" s="97">
        <f t="shared" si="0"/>
        <v>44682</v>
      </c>
      <c r="N12" s="85">
        <f t="shared" ref="N12:N13" si="4">M12+365</f>
        <v>45047</v>
      </c>
      <c r="O12" s="98">
        <f ca="1">N12-TODAY()</f>
        <v>-284</v>
      </c>
      <c r="P12" s="84" t="str">
        <f t="shared" si="2"/>
        <v>NÃO</v>
      </c>
      <c r="Q12" s="106" t="str">
        <f t="shared" ca="1" si="3"/>
        <v>NÃO</v>
      </c>
    </row>
    <row r="13" spans="2:17" hidden="1">
      <c r="B13" s="143" t="s">
        <v>37</v>
      </c>
      <c r="C13" s="147">
        <v>43465</v>
      </c>
      <c r="D13" s="151">
        <v>6</v>
      </c>
      <c r="E13" s="151" t="s">
        <v>38</v>
      </c>
      <c r="F13" s="147">
        <v>43712</v>
      </c>
      <c r="G13" s="152" t="s">
        <v>39</v>
      </c>
      <c r="H13" s="10" t="s">
        <v>40</v>
      </c>
      <c r="I13" s="151" t="s">
        <v>23</v>
      </c>
      <c r="J13" s="147">
        <v>43987</v>
      </c>
      <c r="K13" s="170" t="s">
        <v>41</v>
      </c>
      <c r="L13" s="147">
        <v>44287</v>
      </c>
      <c r="M13" s="147">
        <f t="shared" si="0"/>
        <v>44660</v>
      </c>
      <c r="N13" s="147">
        <f t="shared" si="4"/>
        <v>45025</v>
      </c>
      <c r="O13" s="151">
        <f ca="1">N13-TODAY()</f>
        <v>-306</v>
      </c>
      <c r="P13" s="151" t="str">
        <f t="shared" si="2"/>
        <v>NÃO</v>
      </c>
      <c r="Q13" s="179" t="str">
        <f t="shared" ca="1" si="3"/>
        <v>NÃO</v>
      </c>
    </row>
    <row r="14" spans="2:17" ht="22.5" hidden="1">
      <c r="B14" s="141"/>
      <c r="C14" s="145"/>
      <c r="D14" s="149"/>
      <c r="E14" s="150"/>
      <c r="F14" s="146"/>
      <c r="G14" s="153"/>
      <c r="H14" s="10" t="s">
        <v>42</v>
      </c>
      <c r="I14" s="150"/>
      <c r="J14" s="146"/>
      <c r="K14" s="171"/>
      <c r="L14" s="146"/>
      <c r="M14" s="146"/>
      <c r="N14" s="146"/>
      <c r="O14" s="150"/>
      <c r="P14" s="150"/>
      <c r="Q14" s="180"/>
    </row>
    <row r="15" spans="2:17" ht="22.5" hidden="1">
      <c r="B15" s="141"/>
      <c r="C15" s="145"/>
      <c r="D15" s="149"/>
      <c r="E15" s="151" t="s">
        <v>43</v>
      </c>
      <c r="F15" s="147">
        <v>43714</v>
      </c>
      <c r="G15" s="153"/>
      <c r="H15" s="10" t="s">
        <v>44</v>
      </c>
      <c r="I15" s="151" t="s">
        <v>23</v>
      </c>
      <c r="J15" s="147">
        <v>43987</v>
      </c>
      <c r="K15" s="170" t="s">
        <v>41</v>
      </c>
      <c r="L15" s="147">
        <v>44287</v>
      </c>
      <c r="M15" s="147">
        <f>IF(J15&lt;&gt;0,F15+217+366,F15+366)+IF(L15&lt;&gt;0,365,0)</f>
        <v>44662</v>
      </c>
      <c r="N15" s="147">
        <f>M15+365</f>
        <v>45027</v>
      </c>
      <c r="O15" s="151">
        <f ca="1">N15-TODAY()</f>
        <v>-304</v>
      </c>
      <c r="P15" s="151" t="str">
        <f>IF(K15&lt;&gt;0,"NÃO","SIM")</f>
        <v>NÃO</v>
      </c>
      <c r="Q15" s="179" t="str">
        <f ca="1">IF(O15&lt;0,"NÃO","SIM")</f>
        <v>NÃO</v>
      </c>
    </row>
    <row r="16" spans="2:17" ht="22.5" hidden="1">
      <c r="B16" s="142"/>
      <c r="C16" s="146"/>
      <c r="D16" s="150"/>
      <c r="E16" s="150"/>
      <c r="F16" s="146"/>
      <c r="G16" s="154"/>
      <c r="H16" s="10" t="s">
        <v>45</v>
      </c>
      <c r="I16" s="150"/>
      <c r="J16" s="146"/>
      <c r="K16" s="171"/>
      <c r="L16" s="146"/>
      <c r="M16" s="146"/>
      <c r="N16" s="146"/>
      <c r="O16" s="150"/>
      <c r="P16" s="150"/>
      <c r="Q16" s="180"/>
    </row>
    <row r="17" spans="2:17" hidden="1">
      <c r="B17" s="87" t="s">
        <v>46</v>
      </c>
      <c r="C17" s="68">
        <v>43469</v>
      </c>
      <c r="D17" s="88">
        <v>2</v>
      </c>
      <c r="E17" s="84" t="s">
        <v>47</v>
      </c>
      <c r="F17" s="85">
        <v>43704</v>
      </c>
      <c r="G17" s="86" t="s">
        <v>48</v>
      </c>
      <c r="H17" s="10" t="s">
        <v>49</v>
      </c>
      <c r="I17" s="84" t="s">
        <v>23</v>
      </c>
      <c r="J17" s="85">
        <v>43987</v>
      </c>
      <c r="K17" s="96" t="s">
        <v>50</v>
      </c>
      <c r="L17" s="85">
        <v>44287</v>
      </c>
      <c r="M17" s="97">
        <f t="shared" ref="M17:M18" si="5">IF(J17&lt;&gt;0,F17+217+366,F17+366)+IF(L17&lt;&gt;0,365,0)</f>
        <v>44652</v>
      </c>
      <c r="N17" s="85">
        <f>M17+365</f>
        <v>45017</v>
      </c>
      <c r="O17" s="99">
        <f ca="1">N17-TODAY()</f>
        <v>-314</v>
      </c>
      <c r="P17" s="84" t="str">
        <f t="shared" ref="P17:P18" si="6">IF(K17&lt;&gt;0,"NÃO","SIM")</f>
        <v>NÃO</v>
      </c>
      <c r="Q17" s="106" t="str">
        <f t="shared" ref="Q17:Q18" ca="1" si="7">IF(O17&lt;0,"NÃO","SIM")</f>
        <v>NÃO</v>
      </c>
    </row>
    <row r="18" spans="2:17" ht="22.5" hidden="1">
      <c r="B18" s="143" t="s">
        <v>51</v>
      </c>
      <c r="C18" s="147">
        <v>43552</v>
      </c>
      <c r="D18" s="151">
        <v>6</v>
      </c>
      <c r="E18" s="151" t="s">
        <v>52</v>
      </c>
      <c r="F18" s="147">
        <v>43685</v>
      </c>
      <c r="G18" s="155" t="s">
        <v>53</v>
      </c>
      <c r="H18" s="10" t="s">
        <v>54</v>
      </c>
      <c r="I18" s="151" t="s">
        <v>23</v>
      </c>
      <c r="J18" s="147">
        <v>43987</v>
      </c>
      <c r="K18" s="170" t="s">
        <v>55</v>
      </c>
      <c r="L18" s="147">
        <v>44287</v>
      </c>
      <c r="M18" s="147">
        <f t="shared" si="5"/>
        <v>44633</v>
      </c>
      <c r="N18" s="81" t="s">
        <v>25</v>
      </c>
      <c r="O18" s="151">
        <f t="shared" ref="O18" ca="1" si="8">M18-TODAY()</f>
        <v>-698</v>
      </c>
      <c r="P18" s="151" t="str">
        <f t="shared" si="6"/>
        <v>NÃO</v>
      </c>
      <c r="Q18" s="179" t="str">
        <f t="shared" ca="1" si="7"/>
        <v>NÃO</v>
      </c>
    </row>
    <row r="19" spans="2:17" ht="22.5" hidden="1">
      <c r="B19" s="141"/>
      <c r="C19" s="145"/>
      <c r="D19" s="149"/>
      <c r="E19" s="150"/>
      <c r="F19" s="146"/>
      <c r="G19" s="156"/>
      <c r="H19" s="10" t="s">
        <v>56</v>
      </c>
      <c r="I19" s="150"/>
      <c r="J19" s="146"/>
      <c r="K19" s="171"/>
      <c r="L19" s="146"/>
      <c r="M19" s="146"/>
      <c r="N19" s="81" t="s">
        <v>25</v>
      </c>
      <c r="O19" s="150"/>
      <c r="P19" s="150"/>
      <c r="Q19" s="180"/>
    </row>
    <row r="20" spans="2:17" ht="45" hidden="1">
      <c r="B20" s="142"/>
      <c r="C20" s="146"/>
      <c r="D20" s="150"/>
      <c r="E20" s="84" t="s">
        <v>57</v>
      </c>
      <c r="F20" s="85">
        <v>43746</v>
      </c>
      <c r="G20" s="10" t="s">
        <v>58</v>
      </c>
      <c r="H20" s="10" t="s">
        <v>59</v>
      </c>
      <c r="I20" s="84" t="s">
        <v>23</v>
      </c>
      <c r="J20" s="85">
        <v>43987</v>
      </c>
      <c r="K20" s="96" t="s">
        <v>55</v>
      </c>
      <c r="L20" s="85">
        <v>44287</v>
      </c>
      <c r="M20" s="97">
        <f t="shared" ref="M20:M21" si="9">IF(J20&lt;&gt;0,F20+217+366,F20+366)+IF(L20&lt;&gt;0,365,0)</f>
        <v>44694</v>
      </c>
      <c r="N20" s="85">
        <f t="shared" ref="N20:N21" si="10">M20+365</f>
        <v>45059</v>
      </c>
      <c r="O20" s="98">
        <f ca="1">N20-TODAY()</f>
        <v>-272</v>
      </c>
      <c r="P20" s="84" t="str">
        <f t="shared" ref="P20:P21" si="11">IF(K20&lt;&gt;0,"NÃO","SIM")</f>
        <v>NÃO</v>
      </c>
      <c r="Q20" s="106" t="str">
        <f t="shared" ref="Q20:Q21" ca="1" si="12">IF(O20&lt;0,"NÃO","SIM")</f>
        <v>NÃO</v>
      </c>
    </row>
    <row r="21" spans="2:17" ht="22.5" hidden="1">
      <c r="B21" s="143" t="s">
        <v>60</v>
      </c>
      <c r="C21" s="147">
        <v>43664</v>
      </c>
      <c r="D21" s="151">
        <v>9</v>
      </c>
      <c r="E21" s="151" t="s">
        <v>61</v>
      </c>
      <c r="F21" s="147">
        <v>43830</v>
      </c>
      <c r="G21" s="155" t="s">
        <v>62</v>
      </c>
      <c r="H21" s="10" t="s">
        <v>63</v>
      </c>
      <c r="I21" s="151" t="s">
        <v>23</v>
      </c>
      <c r="J21" s="147">
        <v>43987</v>
      </c>
      <c r="K21" s="170" t="s">
        <v>64</v>
      </c>
      <c r="L21" s="147">
        <v>44287</v>
      </c>
      <c r="M21" s="147">
        <f t="shared" si="9"/>
        <v>44778</v>
      </c>
      <c r="N21" s="147">
        <f t="shared" si="10"/>
        <v>45143</v>
      </c>
      <c r="O21" s="151">
        <f ca="1">N21-TODAY()</f>
        <v>-188</v>
      </c>
      <c r="P21" s="151" t="str">
        <f t="shared" si="11"/>
        <v>NÃO</v>
      </c>
      <c r="Q21" s="179" t="str">
        <f t="shared" ca="1" si="12"/>
        <v>NÃO</v>
      </c>
    </row>
    <row r="22" spans="2:17" ht="33.75" hidden="1">
      <c r="B22" s="141"/>
      <c r="C22" s="145"/>
      <c r="D22" s="149"/>
      <c r="E22" s="149"/>
      <c r="F22" s="145"/>
      <c r="G22" s="156"/>
      <c r="H22" s="10" t="s">
        <v>65</v>
      </c>
      <c r="I22" s="149"/>
      <c r="J22" s="145"/>
      <c r="K22" s="172"/>
      <c r="L22" s="145"/>
      <c r="M22" s="145"/>
      <c r="N22" s="145"/>
      <c r="O22" s="149"/>
      <c r="P22" s="149"/>
      <c r="Q22" s="181"/>
    </row>
    <row r="23" spans="2:17" ht="22.5" hidden="1">
      <c r="B23" s="142"/>
      <c r="C23" s="146"/>
      <c r="D23" s="150"/>
      <c r="E23" s="150"/>
      <c r="F23" s="146"/>
      <c r="G23" s="10" t="s">
        <v>66</v>
      </c>
      <c r="H23" s="10" t="s">
        <v>67</v>
      </c>
      <c r="I23" s="150"/>
      <c r="J23" s="146"/>
      <c r="K23" s="171"/>
      <c r="L23" s="146"/>
      <c r="M23" s="146"/>
      <c r="N23" s="146"/>
      <c r="O23" s="150"/>
      <c r="P23" s="150"/>
      <c r="Q23" s="180"/>
    </row>
    <row r="24" spans="2:17" ht="15.75" hidden="1" customHeight="1">
      <c r="B24" s="143" t="s">
        <v>68</v>
      </c>
      <c r="C24" s="147">
        <v>43664</v>
      </c>
      <c r="D24" s="151">
        <v>11</v>
      </c>
      <c r="E24" s="151" t="s">
        <v>69</v>
      </c>
      <c r="F24" s="147">
        <v>43819</v>
      </c>
      <c r="G24" s="10" t="s">
        <v>70</v>
      </c>
      <c r="H24" s="10" t="s">
        <v>71</v>
      </c>
      <c r="I24" s="84" t="s">
        <v>23</v>
      </c>
      <c r="J24" s="85">
        <v>43987</v>
      </c>
      <c r="K24" s="96" t="s">
        <v>72</v>
      </c>
      <c r="L24" s="85">
        <v>44287</v>
      </c>
      <c r="M24" s="147">
        <f>IF(J24&lt;&gt;0,F24+217+366,F24+366)+IF(L24&lt;&gt;0,365,0)</f>
        <v>44767</v>
      </c>
      <c r="N24" s="147">
        <f>M24+365</f>
        <v>45132</v>
      </c>
      <c r="O24" s="151">
        <f ca="1">M24-TODAY()</f>
        <v>-564</v>
      </c>
      <c r="P24" s="151" t="str">
        <f>IF(K24&lt;&gt;0,"NÃO","SIM")</f>
        <v>NÃO</v>
      </c>
      <c r="Q24" s="179" t="str">
        <f ca="1">IF(O24&lt;0,"NÃO","SIM")</f>
        <v>NÃO</v>
      </c>
    </row>
    <row r="25" spans="2:17" ht="15.75" hidden="1" customHeight="1">
      <c r="B25" s="141"/>
      <c r="C25" s="145"/>
      <c r="D25" s="149"/>
      <c r="E25" s="150"/>
      <c r="F25" s="146"/>
      <c r="G25" s="10" t="s">
        <v>73</v>
      </c>
      <c r="H25" s="10" t="s">
        <v>74</v>
      </c>
      <c r="I25" s="84" t="s">
        <v>23</v>
      </c>
      <c r="J25" s="85">
        <v>43987</v>
      </c>
      <c r="K25" s="96" t="s">
        <v>72</v>
      </c>
      <c r="L25" s="85">
        <v>44287</v>
      </c>
      <c r="M25" s="146"/>
      <c r="N25" s="146"/>
      <c r="O25" s="150"/>
      <c r="P25" s="150"/>
      <c r="Q25" s="180"/>
    </row>
    <row r="26" spans="2:17" ht="15.75" hidden="1" customHeight="1">
      <c r="B26" s="142"/>
      <c r="C26" s="146"/>
      <c r="D26" s="150"/>
      <c r="E26" s="84" t="s">
        <v>75</v>
      </c>
      <c r="F26" s="85">
        <v>43859</v>
      </c>
      <c r="G26" s="10" t="s">
        <v>36</v>
      </c>
      <c r="H26" s="10" t="s">
        <v>76</v>
      </c>
      <c r="I26" s="84" t="s">
        <v>23</v>
      </c>
      <c r="J26" s="85">
        <v>43987</v>
      </c>
      <c r="K26" s="96" t="s">
        <v>72</v>
      </c>
      <c r="L26" s="85">
        <v>44287</v>
      </c>
      <c r="M26" s="97">
        <f>IF(J26&lt;&gt;0,F26+217+366,F26+366)+IF(L26&lt;&gt;0,365,0)</f>
        <v>44807</v>
      </c>
      <c r="N26" s="85">
        <f t="shared" ref="N26" si="13">M26+365</f>
        <v>45172</v>
      </c>
      <c r="O26" s="98">
        <f t="shared" ref="O26:O27" ca="1" si="14">M26-TODAY()</f>
        <v>-524</v>
      </c>
      <c r="P26" s="84" t="str">
        <f t="shared" ref="P26:P27" si="15">IF(K26&lt;&gt;0,"NÃO","SIM")</f>
        <v>NÃO</v>
      </c>
      <c r="Q26" s="106" t="str">
        <f t="shared" ref="Q26:Q27" ca="1" si="16">IF(O26&lt;0,"NÃO","SIM")</f>
        <v>NÃO</v>
      </c>
    </row>
    <row r="27" spans="2:17" ht="15.75" hidden="1" customHeight="1">
      <c r="B27" s="143" t="s">
        <v>77</v>
      </c>
      <c r="C27" s="147">
        <v>43718</v>
      </c>
      <c r="D27" s="151">
        <v>19</v>
      </c>
      <c r="E27" s="151" t="s">
        <v>78</v>
      </c>
      <c r="F27" s="147">
        <v>43945</v>
      </c>
      <c r="G27" s="10" t="s">
        <v>79</v>
      </c>
      <c r="H27" s="10" t="s">
        <v>80</v>
      </c>
      <c r="I27" s="151" t="s">
        <v>25</v>
      </c>
      <c r="J27" s="147"/>
      <c r="K27" s="170" t="s">
        <v>81</v>
      </c>
      <c r="L27" s="147">
        <v>44287</v>
      </c>
      <c r="M27" s="147">
        <f>IF(J27&lt;&gt;0,F27+217+365,F27+365)+IF(L27&lt;&gt;0,365,0)</f>
        <v>44675</v>
      </c>
      <c r="N27" s="147" t="s">
        <v>25</v>
      </c>
      <c r="O27" s="151">
        <f t="shared" ca="1" si="14"/>
        <v>-656</v>
      </c>
      <c r="P27" s="151" t="str">
        <f t="shared" si="15"/>
        <v>NÃO</v>
      </c>
      <c r="Q27" s="179" t="str">
        <f t="shared" ca="1" si="16"/>
        <v>NÃO</v>
      </c>
    </row>
    <row r="28" spans="2:17" ht="15.75" hidden="1" customHeight="1">
      <c r="B28" s="141"/>
      <c r="C28" s="145"/>
      <c r="D28" s="149"/>
      <c r="E28" s="149"/>
      <c r="F28" s="145"/>
      <c r="G28" s="10" t="s">
        <v>82</v>
      </c>
      <c r="H28" s="10" t="s">
        <v>83</v>
      </c>
      <c r="I28" s="149"/>
      <c r="J28" s="145"/>
      <c r="K28" s="172"/>
      <c r="L28" s="145"/>
      <c r="M28" s="145"/>
      <c r="N28" s="145"/>
      <c r="O28" s="149"/>
      <c r="P28" s="149"/>
      <c r="Q28" s="181"/>
    </row>
    <row r="29" spans="2:17" ht="15.75" hidden="1" customHeight="1">
      <c r="B29" s="142"/>
      <c r="C29" s="146"/>
      <c r="D29" s="150"/>
      <c r="E29" s="150"/>
      <c r="F29" s="146"/>
      <c r="G29" s="10" t="s">
        <v>84</v>
      </c>
      <c r="H29" s="10" t="s">
        <v>85</v>
      </c>
      <c r="I29" s="150"/>
      <c r="J29" s="146"/>
      <c r="K29" s="171"/>
      <c r="L29" s="146"/>
      <c r="M29" s="146"/>
      <c r="N29" s="146"/>
      <c r="O29" s="150"/>
      <c r="P29" s="150"/>
      <c r="Q29" s="180"/>
    </row>
    <row r="30" spans="2:17" ht="56.25" hidden="1">
      <c r="B30" s="143" t="s">
        <v>86</v>
      </c>
      <c r="C30" s="147">
        <v>43795</v>
      </c>
      <c r="D30" s="151">
        <v>20</v>
      </c>
      <c r="E30" s="151" t="s">
        <v>87</v>
      </c>
      <c r="F30" s="147">
        <v>44337</v>
      </c>
      <c r="G30" s="10" t="s">
        <v>88</v>
      </c>
      <c r="H30" s="10" t="s">
        <v>89</v>
      </c>
      <c r="I30" s="151" t="s">
        <v>25</v>
      </c>
      <c r="J30" s="151"/>
      <c r="K30" s="170" t="s">
        <v>90</v>
      </c>
      <c r="L30" s="147">
        <v>44706</v>
      </c>
      <c r="M30" s="147">
        <f>IF(J30&lt;&gt;0,F30+217+366,F30+366)+IF(L30&lt;&gt;0,365,0)</f>
        <v>45068</v>
      </c>
      <c r="N30" s="147" t="s">
        <v>25</v>
      </c>
      <c r="O30" s="175">
        <f ca="1">M30-TODAY()</f>
        <v>-263</v>
      </c>
      <c r="P30" s="151" t="str">
        <f>IF(K30&lt;&gt;0,"NÃO","SIM")</f>
        <v>NÃO</v>
      </c>
      <c r="Q30" s="179" t="str">
        <f ca="1">IF(O30&lt;0,"NÃO","SIM")</f>
        <v>NÃO</v>
      </c>
    </row>
    <row r="31" spans="2:17" ht="33.75" hidden="1">
      <c r="B31" s="141"/>
      <c r="C31" s="145"/>
      <c r="D31" s="149"/>
      <c r="E31" s="149"/>
      <c r="F31" s="145"/>
      <c r="G31" s="10" t="s">
        <v>91</v>
      </c>
      <c r="H31" s="10" t="s">
        <v>92</v>
      </c>
      <c r="I31" s="149"/>
      <c r="J31" s="149"/>
      <c r="K31" s="172"/>
      <c r="L31" s="149"/>
      <c r="M31" s="145"/>
      <c r="N31" s="145"/>
      <c r="O31" s="176"/>
      <c r="P31" s="149"/>
      <c r="Q31" s="181"/>
    </row>
    <row r="32" spans="2:17" ht="22.5" hidden="1">
      <c r="B32" s="141"/>
      <c r="C32" s="145"/>
      <c r="D32" s="149"/>
      <c r="E32" s="149"/>
      <c r="F32" s="145"/>
      <c r="G32" s="10" t="s">
        <v>93</v>
      </c>
      <c r="H32" s="10" t="s">
        <v>94</v>
      </c>
      <c r="I32" s="149"/>
      <c r="J32" s="149"/>
      <c r="K32" s="172"/>
      <c r="L32" s="149"/>
      <c r="M32" s="145"/>
      <c r="N32" s="145"/>
      <c r="O32" s="176"/>
      <c r="P32" s="149"/>
      <c r="Q32" s="181"/>
    </row>
    <row r="33" spans="2:17" ht="33.75" hidden="1">
      <c r="B33" s="141"/>
      <c r="C33" s="145"/>
      <c r="D33" s="149"/>
      <c r="E33" s="149"/>
      <c r="F33" s="145"/>
      <c r="G33" s="10" t="s">
        <v>95</v>
      </c>
      <c r="H33" s="10" t="s">
        <v>96</v>
      </c>
      <c r="I33" s="149"/>
      <c r="J33" s="149"/>
      <c r="K33" s="172"/>
      <c r="L33" s="149"/>
      <c r="M33" s="145"/>
      <c r="N33" s="145"/>
      <c r="O33" s="176"/>
      <c r="P33" s="149"/>
      <c r="Q33" s="181"/>
    </row>
    <row r="34" spans="2:17" ht="22.5" hidden="1">
      <c r="B34" s="141"/>
      <c r="C34" s="145"/>
      <c r="D34" s="149"/>
      <c r="E34" s="149"/>
      <c r="F34" s="145"/>
      <c r="G34" s="155" t="s">
        <v>33</v>
      </c>
      <c r="H34" s="10" t="s">
        <v>97</v>
      </c>
      <c r="I34" s="149"/>
      <c r="J34" s="149"/>
      <c r="K34" s="172"/>
      <c r="L34" s="149"/>
      <c r="M34" s="145"/>
      <c r="N34" s="145"/>
      <c r="O34" s="176"/>
      <c r="P34" s="149"/>
      <c r="Q34" s="181"/>
    </row>
    <row r="35" spans="2:17" hidden="1">
      <c r="B35" s="141"/>
      <c r="C35" s="145"/>
      <c r="D35" s="149"/>
      <c r="E35" s="149"/>
      <c r="F35" s="145"/>
      <c r="G35" s="157"/>
      <c r="H35" s="10" t="s">
        <v>98</v>
      </c>
      <c r="I35" s="149"/>
      <c r="J35" s="149"/>
      <c r="K35" s="172"/>
      <c r="L35" s="149"/>
      <c r="M35" s="145"/>
      <c r="N35" s="145"/>
      <c r="O35" s="176"/>
      <c r="P35" s="149"/>
      <c r="Q35" s="181"/>
    </row>
    <row r="36" spans="2:17" ht="33.75" hidden="1">
      <c r="B36" s="141"/>
      <c r="C36" s="145"/>
      <c r="D36" s="149"/>
      <c r="E36" s="149"/>
      <c r="F36" s="145"/>
      <c r="G36" s="157"/>
      <c r="H36" s="10" t="s">
        <v>99</v>
      </c>
      <c r="I36" s="149"/>
      <c r="J36" s="149"/>
      <c r="K36" s="172"/>
      <c r="L36" s="149"/>
      <c r="M36" s="145"/>
      <c r="N36" s="145"/>
      <c r="O36" s="176"/>
      <c r="P36" s="149"/>
      <c r="Q36" s="181"/>
    </row>
    <row r="37" spans="2:17" ht="15.75" hidden="1" customHeight="1">
      <c r="B37" s="141"/>
      <c r="C37" s="145"/>
      <c r="D37" s="149"/>
      <c r="E37" s="150"/>
      <c r="F37" s="146"/>
      <c r="G37" s="156"/>
      <c r="H37" s="10" t="s">
        <v>100</v>
      </c>
      <c r="I37" s="150"/>
      <c r="J37" s="150"/>
      <c r="K37" s="171"/>
      <c r="L37" s="150"/>
      <c r="M37" s="146"/>
      <c r="N37" s="146"/>
      <c r="O37" s="177"/>
      <c r="P37" s="150"/>
      <c r="Q37" s="180"/>
    </row>
    <row r="38" spans="2:17" ht="22.5" hidden="1">
      <c r="B38" s="141"/>
      <c r="C38" s="145"/>
      <c r="D38" s="149"/>
      <c r="E38" s="84" t="s">
        <v>101</v>
      </c>
      <c r="F38" s="85">
        <v>44509</v>
      </c>
      <c r="G38" s="86" t="s">
        <v>102</v>
      </c>
      <c r="H38" s="10" t="s">
        <v>103</v>
      </c>
      <c r="I38" s="84" t="s">
        <v>25</v>
      </c>
      <c r="J38" s="84"/>
      <c r="K38" s="84" t="s">
        <v>25</v>
      </c>
      <c r="L38" s="84"/>
      <c r="M38" s="97">
        <f t="shared" ref="M38:M39" si="17">IF(J38&lt;&gt;0,F38+217+366,F38+366)+IF(L38&lt;&gt;0,365,0)</f>
        <v>44875</v>
      </c>
      <c r="N38" s="85" t="s">
        <v>25</v>
      </c>
      <c r="O38" s="98">
        <f t="shared" ref="O38:O39" ca="1" si="18">M38-TODAY()</f>
        <v>-456</v>
      </c>
      <c r="P38" s="84" t="str">
        <f t="shared" ref="P38:P39" si="19">IF(K38&lt;&gt;0,"NÃO","SIM")</f>
        <v>NÃO</v>
      </c>
      <c r="Q38" s="106" t="str">
        <f t="shared" ref="Q38:Q39" ca="1" si="20">IF(O38&lt;0,"NÃO","SIM")</f>
        <v>NÃO</v>
      </c>
    </row>
    <row r="39" spans="2:17" ht="78.75" hidden="1">
      <c r="B39" s="141"/>
      <c r="C39" s="145"/>
      <c r="D39" s="149"/>
      <c r="E39" s="151" t="s">
        <v>104</v>
      </c>
      <c r="F39" s="147">
        <v>44550</v>
      </c>
      <c r="G39" s="155" t="s">
        <v>105</v>
      </c>
      <c r="H39" s="10" t="s">
        <v>106</v>
      </c>
      <c r="I39" s="151" t="s">
        <v>25</v>
      </c>
      <c r="J39" s="151"/>
      <c r="K39" s="170" t="s">
        <v>107</v>
      </c>
      <c r="L39" s="147">
        <v>44706</v>
      </c>
      <c r="M39" s="173">
        <f t="shared" si="17"/>
        <v>45281</v>
      </c>
      <c r="N39" s="173" t="s">
        <v>25</v>
      </c>
      <c r="O39" s="178">
        <f t="shared" ca="1" si="18"/>
        <v>-50</v>
      </c>
      <c r="P39" s="178" t="str">
        <f t="shared" si="19"/>
        <v>NÃO</v>
      </c>
      <c r="Q39" s="182" t="str">
        <f t="shared" ca="1" si="20"/>
        <v>NÃO</v>
      </c>
    </row>
    <row r="40" spans="2:17" ht="45" hidden="1">
      <c r="B40" s="141"/>
      <c r="C40" s="145"/>
      <c r="D40" s="149"/>
      <c r="E40" s="149"/>
      <c r="F40" s="145"/>
      <c r="G40" s="156"/>
      <c r="H40" s="10" t="s">
        <v>108</v>
      </c>
      <c r="I40" s="149"/>
      <c r="J40" s="149"/>
      <c r="K40" s="172"/>
      <c r="L40" s="149"/>
      <c r="M40" s="145"/>
      <c r="N40" s="145"/>
      <c r="O40" s="149"/>
      <c r="P40" s="149"/>
      <c r="Q40" s="181"/>
    </row>
    <row r="41" spans="2:17" ht="22.5" hidden="1">
      <c r="B41" s="141"/>
      <c r="C41" s="145"/>
      <c r="D41" s="149"/>
      <c r="E41" s="149"/>
      <c r="F41" s="145"/>
      <c r="G41" s="10" t="s">
        <v>33</v>
      </c>
      <c r="H41" s="10" t="s">
        <v>109</v>
      </c>
      <c r="I41" s="149"/>
      <c r="J41" s="149"/>
      <c r="K41" s="172"/>
      <c r="L41" s="149"/>
      <c r="M41" s="145"/>
      <c r="N41" s="145"/>
      <c r="O41" s="149"/>
      <c r="P41" s="149"/>
      <c r="Q41" s="181"/>
    </row>
    <row r="42" spans="2:17" ht="22.5" hidden="1">
      <c r="B42" s="141"/>
      <c r="C42" s="145"/>
      <c r="D42" s="149"/>
      <c r="E42" s="149"/>
      <c r="F42" s="145"/>
      <c r="G42" s="10" t="s">
        <v>110</v>
      </c>
      <c r="H42" s="10" t="s">
        <v>111</v>
      </c>
      <c r="I42" s="149"/>
      <c r="J42" s="149"/>
      <c r="K42" s="172"/>
      <c r="L42" s="149"/>
      <c r="M42" s="145"/>
      <c r="N42" s="145"/>
      <c r="O42" s="149"/>
      <c r="P42" s="149"/>
      <c r="Q42" s="181"/>
    </row>
    <row r="43" spans="2:17" ht="22.5" hidden="1">
      <c r="B43" s="141"/>
      <c r="C43" s="145"/>
      <c r="D43" s="149"/>
      <c r="E43" s="150"/>
      <c r="F43" s="146"/>
      <c r="G43" s="86" t="s">
        <v>112</v>
      </c>
      <c r="H43" s="10" t="s">
        <v>113</v>
      </c>
      <c r="I43" s="150"/>
      <c r="J43" s="150"/>
      <c r="K43" s="171"/>
      <c r="L43" s="150"/>
      <c r="M43" s="146"/>
      <c r="N43" s="146"/>
      <c r="O43" s="150"/>
      <c r="P43" s="150"/>
      <c r="Q43" s="180"/>
    </row>
    <row r="44" spans="2:17" ht="33.75" hidden="1">
      <c r="B44" s="141"/>
      <c r="C44" s="145"/>
      <c r="D44" s="149"/>
      <c r="E44" s="11" t="s">
        <v>114</v>
      </c>
      <c r="F44" s="12">
        <v>44553</v>
      </c>
      <c r="G44" s="86" t="s">
        <v>102</v>
      </c>
      <c r="H44" s="10" t="s">
        <v>115</v>
      </c>
      <c r="I44" s="11" t="s">
        <v>25</v>
      </c>
      <c r="J44" s="11"/>
      <c r="K44" s="74" t="s">
        <v>107</v>
      </c>
      <c r="L44" s="12">
        <v>44706</v>
      </c>
      <c r="M44" s="100">
        <f>IF(J44&lt;&gt;0,F44+217+366,F44+366)+IF(L44&lt;&gt;0,363,0)</f>
        <v>45282</v>
      </c>
      <c r="N44" s="12" t="s">
        <v>25</v>
      </c>
      <c r="O44" s="101">
        <f t="shared" ref="O44:O81" ca="1" si="21">M44-TODAY()</f>
        <v>-49</v>
      </c>
      <c r="P44" s="11" t="str">
        <f t="shared" ref="P44:P81" si="22">IF(K44&lt;&gt;0,"NÃO","SIM")</f>
        <v>NÃO</v>
      </c>
      <c r="Q44" s="107" t="str">
        <f t="shared" ref="Q44:Q81" ca="1" si="23">IF(O44&lt;0,"NÃO","SIM")</f>
        <v>NÃO</v>
      </c>
    </row>
    <row r="45" spans="2:17" ht="22.5">
      <c r="B45" s="89" t="s">
        <v>116</v>
      </c>
      <c r="C45" s="48">
        <v>44551</v>
      </c>
      <c r="D45" s="90">
        <v>1</v>
      </c>
      <c r="E45" s="49" t="s">
        <v>117</v>
      </c>
      <c r="F45" s="48">
        <v>44735</v>
      </c>
      <c r="G45" s="91" t="s">
        <v>118</v>
      </c>
      <c r="H45" s="92" t="s">
        <v>119</v>
      </c>
      <c r="I45" s="166" t="s">
        <v>25</v>
      </c>
      <c r="J45" s="168"/>
      <c r="K45" s="103" t="s">
        <v>120</v>
      </c>
      <c r="L45" s="102">
        <v>45083</v>
      </c>
      <c r="M45" s="102">
        <f t="shared" ref="M45:M81" si="24">IF(J45&lt;&gt;0,F45+217+366,F45+365)+IF(L45&lt;&gt;0,365,0)</f>
        <v>45465</v>
      </c>
      <c r="N45" s="174" t="s">
        <v>25</v>
      </c>
      <c r="O45" s="104">
        <f t="shared" ca="1" si="21"/>
        <v>134</v>
      </c>
      <c r="P45" s="90" t="str">
        <f t="shared" si="22"/>
        <v>NÃO</v>
      </c>
      <c r="Q45" s="108" t="str">
        <f t="shared" ca="1" si="23"/>
        <v>SIM</v>
      </c>
    </row>
    <row r="46" spans="2:17" ht="22.5">
      <c r="B46" s="89" t="s">
        <v>116</v>
      </c>
      <c r="C46" s="48">
        <v>44551</v>
      </c>
      <c r="D46" s="90">
        <v>1</v>
      </c>
      <c r="E46" s="49" t="s">
        <v>117</v>
      </c>
      <c r="F46" s="48">
        <v>44735</v>
      </c>
      <c r="G46" s="91" t="s">
        <v>121</v>
      </c>
      <c r="H46" s="92" t="s">
        <v>122</v>
      </c>
      <c r="I46" s="166"/>
      <c r="J46" s="168"/>
      <c r="K46" s="103" t="s">
        <v>120</v>
      </c>
      <c r="L46" s="102">
        <v>45083</v>
      </c>
      <c r="M46" s="102">
        <f t="shared" si="24"/>
        <v>45465</v>
      </c>
      <c r="N46" s="168"/>
      <c r="O46" s="104">
        <f t="shared" ca="1" si="21"/>
        <v>134</v>
      </c>
      <c r="P46" s="90" t="str">
        <f t="shared" si="22"/>
        <v>NÃO</v>
      </c>
      <c r="Q46" s="108" t="str">
        <f t="shared" ca="1" si="23"/>
        <v>SIM</v>
      </c>
    </row>
    <row r="47" spans="2:17" ht="22.5">
      <c r="B47" s="89" t="s">
        <v>116</v>
      </c>
      <c r="C47" s="48">
        <v>44551</v>
      </c>
      <c r="D47" s="90">
        <v>1</v>
      </c>
      <c r="E47" s="49" t="s">
        <v>117</v>
      </c>
      <c r="F47" s="48">
        <v>44735</v>
      </c>
      <c r="G47" s="91" t="s">
        <v>123</v>
      </c>
      <c r="H47" s="92" t="s">
        <v>124</v>
      </c>
      <c r="I47" s="166"/>
      <c r="J47" s="168"/>
      <c r="K47" s="103" t="s">
        <v>120</v>
      </c>
      <c r="L47" s="102">
        <v>45083</v>
      </c>
      <c r="M47" s="102">
        <f t="shared" si="24"/>
        <v>45465</v>
      </c>
      <c r="N47" s="168"/>
      <c r="O47" s="104">
        <f t="shared" ca="1" si="21"/>
        <v>134</v>
      </c>
      <c r="P47" s="90" t="str">
        <f t="shared" si="22"/>
        <v>NÃO</v>
      </c>
      <c r="Q47" s="108" t="str">
        <f t="shared" ca="1" si="23"/>
        <v>SIM</v>
      </c>
    </row>
    <row r="48" spans="2:17" ht="15.75" customHeight="1">
      <c r="B48" s="89" t="s">
        <v>116</v>
      </c>
      <c r="C48" s="48">
        <v>44551</v>
      </c>
      <c r="D48" s="90">
        <v>1</v>
      </c>
      <c r="E48" s="49" t="s">
        <v>117</v>
      </c>
      <c r="F48" s="48">
        <v>44735</v>
      </c>
      <c r="G48" s="158" t="s">
        <v>125</v>
      </c>
      <c r="H48" s="92" t="s">
        <v>126</v>
      </c>
      <c r="I48" s="166"/>
      <c r="J48" s="168"/>
      <c r="K48" s="103" t="s">
        <v>120</v>
      </c>
      <c r="L48" s="102">
        <v>45083</v>
      </c>
      <c r="M48" s="102">
        <f t="shared" si="24"/>
        <v>45465</v>
      </c>
      <c r="N48" s="168"/>
      <c r="O48" s="104">
        <f t="shared" ca="1" si="21"/>
        <v>134</v>
      </c>
      <c r="P48" s="90" t="str">
        <f t="shared" si="22"/>
        <v>NÃO</v>
      </c>
      <c r="Q48" s="108" t="str">
        <f t="shared" ca="1" si="23"/>
        <v>SIM</v>
      </c>
    </row>
    <row r="49" spans="2:17" ht="15.75" customHeight="1">
      <c r="B49" s="89" t="s">
        <v>116</v>
      </c>
      <c r="C49" s="48">
        <v>44551</v>
      </c>
      <c r="D49" s="90">
        <v>2</v>
      </c>
      <c r="E49" s="49" t="s">
        <v>117</v>
      </c>
      <c r="F49" s="48">
        <v>44735</v>
      </c>
      <c r="G49" s="159"/>
      <c r="H49" s="92" t="s">
        <v>127</v>
      </c>
      <c r="I49" s="166"/>
      <c r="J49" s="168"/>
      <c r="K49" s="103" t="s">
        <v>120</v>
      </c>
      <c r="L49" s="102">
        <v>45083</v>
      </c>
      <c r="M49" s="102">
        <f t="shared" si="24"/>
        <v>45465</v>
      </c>
      <c r="N49" s="168"/>
      <c r="O49" s="104">
        <f t="shared" ca="1" si="21"/>
        <v>134</v>
      </c>
      <c r="P49" s="90" t="str">
        <f t="shared" si="22"/>
        <v>NÃO</v>
      </c>
      <c r="Q49" s="108" t="str">
        <f t="shared" ca="1" si="23"/>
        <v>SIM</v>
      </c>
    </row>
    <row r="50" spans="2:17" ht="15.75" customHeight="1">
      <c r="B50" s="89" t="s">
        <v>116</v>
      </c>
      <c r="C50" s="48">
        <v>44551</v>
      </c>
      <c r="D50" s="90">
        <v>1</v>
      </c>
      <c r="E50" s="49" t="s">
        <v>117</v>
      </c>
      <c r="F50" s="48">
        <v>44735</v>
      </c>
      <c r="G50" s="159"/>
      <c r="H50" s="92" t="s">
        <v>128</v>
      </c>
      <c r="I50" s="166"/>
      <c r="J50" s="168"/>
      <c r="K50" s="103" t="s">
        <v>120</v>
      </c>
      <c r="L50" s="102">
        <v>45083</v>
      </c>
      <c r="M50" s="102">
        <f t="shared" si="24"/>
        <v>45465</v>
      </c>
      <c r="N50" s="168"/>
      <c r="O50" s="104">
        <f t="shared" ca="1" si="21"/>
        <v>134</v>
      </c>
      <c r="P50" s="90" t="str">
        <f t="shared" si="22"/>
        <v>NÃO</v>
      </c>
      <c r="Q50" s="108" t="str">
        <f t="shared" ca="1" si="23"/>
        <v>SIM</v>
      </c>
    </row>
    <row r="51" spans="2:17" ht="15.75" customHeight="1">
      <c r="B51" s="89" t="s">
        <v>116</v>
      </c>
      <c r="C51" s="48">
        <v>44551</v>
      </c>
      <c r="D51" s="90">
        <v>1</v>
      </c>
      <c r="E51" s="49" t="s">
        <v>117</v>
      </c>
      <c r="F51" s="48">
        <v>44735</v>
      </c>
      <c r="G51" s="159"/>
      <c r="H51" s="92" t="s">
        <v>129</v>
      </c>
      <c r="I51" s="166"/>
      <c r="J51" s="168"/>
      <c r="K51" s="103" t="s">
        <v>120</v>
      </c>
      <c r="L51" s="102">
        <v>45083</v>
      </c>
      <c r="M51" s="102">
        <f t="shared" si="24"/>
        <v>45465</v>
      </c>
      <c r="N51" s="168"/>
      <c r="O51" s="104">
        <f t="shared" ca="1" si="21"/>
        <v>134</v>
      </c>
      <c r="P51" s="90" t="str">
        <f t="shared" si="22"/>
        <v>NÃO</v>
      </c>
      <c r="Q51" s="108" t="str">
        <f t="shared" ca="1" si="23"/>
        <v>SIM</v>
      </c>
    </row>
    <row r="52" spans="2:17" ht="15.75" customHeight="1">
      <c r="B52" s="89" t="s">
        <v>116</v>
      </c>
      <c r="C52" s="48">
        <v>44551</v>
      </c>
      <c r="D52" s="90">
        <v>1</v>
      </c>
      <c r="E52" s="49" t="s">
        <v>117</v>
      </c>
      <c r="F52" s="48">
        <v>44735</v>
      </c>
      <c r="G52" s="159"/>
      <c r="H52" s="92" t="s">
        <v>130</v>
      </c>
      <c r="I52" s="166"/>
      <c r="J52" s="168"/>
      <c r="K52" s="103" t="s">
        <v>120</v>
      </c>
      <c r="L52" s="102">
        <v>45083</v>
      </c>
      <c r="M52" s="102">
        <f t="shared" si="24"/>
        <v>45465</v>
      </c>
      <c r="N52" s="168"/>
      <c r="O52" s="104">
        <f t="shared" ca="1" si="21"/>
        <v>134</v>
      </c>
      <c r="P52" s="90" t="str">
        <f t="shared" si="22"/>
        <v>NÃO</v>
      </c>
      <c r="Q52" s="108" t="str">
        <f t="shared" ca="1" si="23"/>
        <v>SIM</v>
      </c>
    </row>
    <row r="53" spans="2:17" ht="15.75" customHeight="1">
      <c r="B53" s="89" t="s">
        <v>116</v>
      </c>
      <c r="C53" s="48">
        <v>44551</v>
      </c>
      <c r="D53" s="90">
        <v>1</v>
      </c>
      <c r="E53" s="49" t="s">
        <v>117</v>
      </c>
      <c r="F53" s="48">
        <v>44735</v>
      </c>
      <c r="G53" s="160"/>
      <c r="H53" s="92" t="s">
        <v>131</v>
      </c>
      <c r="I53" s="166"/>
      <c r="J53" s="168"/>
      <c r="K53" s="103" t="s">
        <v>120</v>
      </c>
      <c r="L53" s="102">
        <v>45083</v>
      </c>
      <c r="M53" s="102">
        <f t="shared" si="24"/>
        <v>45465</v>
      </c>
      <c r="N53" s="168"/>
      <c r="O53" s="104">
        <f t="shared" ca="1" si="21"/>
        <v>134</v>
      </c>
      <c r="P53" s="90" t="str">
        <f t="shared" si="22"/>
        <v>NÃO</v>
      </c>
      <c r="Q53" s="108" t="str">
        <f t="shared" ca="1" si="23"/>
        <v>SIM</v>
      </c>
    </row>
    <row r="54" spans="2:17" ht="15.75" customHeight="1">
      <c r="B54" s="89" t="s">
        <v>116</v>
      </c>
      <c r="C54" s="48">
        <v>44551</v>
      </c>
      <c r="D54" s="90">
        <v>1</v>
      </c>
      <c r="E54" s="49" t="s">
        <v>117</v>
      </c>
      <c r="F54" s="48">
        <v>44735</v>
      </c>
      <c r="G54" s="161" t="s">
        <v>132</v>
      </c>
      <c r="H54" s="92" t="s">
        <v>133</v>
      </c>
      <c r="I54" s="166"/>
      <c r="J54" s="168"/>
      <c r="K54" s="103" t="s">
        <v>120</v>
      </c>
      <c r="L54" s="102">
        <v>45083</v>
      </c>
      <c r="M54" s="102">
        <f t="shared" si="24"/>
        <v>45465</v>
      </c>
      <c r="N54" s="168"/>
      <c r="O54" s="104">
        <f t="shared" ca="1" si="21"/>
        <v>134</v>
      </c>
      <c r="P54" s="90" t="str">
        <f t="shared" si="22"/>
        <v>NÃO</v>
      </c>
      <c r="Q54" s="108" t="str">
        <f t="shared" ca="1" si="23"/>
        <v>SIM</v>
      </c>
    </row>
    <row r="55" spans="2:17" ht="15.75" customHeight="1">
      <c r="B55" s="89" t="s">
        <v>116</v>
      </c>
      <c r="C55" s="48">
        <v>44551</v>
      </c>
      <c r="D55" s="90">
        <v>1</v>
      </c>
      <c r="E55" s="49" t="s">
        <v>117</v>
      </c>
      <c r="F55" s="48">
        <v>44735</v>
      </c>
      <c r="G55" s="162"/>
      <c r="H55" s="92" t="s">
        <v>134</v>
      </c>
      <c r="I55" s="166"/>
      <c r="J55" s="168"/>
      <c r="K55" s="103" t="s">
        <v>120</v>
      </c>
      <c r="L55" s="102">
        <v>45083</v>
      </c>
      <c r="M55" s="102">
        <f t="shared" si="24"/>
        <v>45465</v>
      </c>
      <c r="N55" s="168"/>
      <c r="O55" s="104">
        <f t="shared" ca="1" si="21"/>
        <v>134</v>
      </c>
      <c r="P55" s="90" t="str">
        <f t="shared" si="22"/>
        <v>NÃO</v>
      </c>
      <c r="Q55" s="108" t="str">
        <f t="shared" ca="1" si="23"/>
        <v>SIM</v>
      </c>
    </row>
    <row r="56" spans="2:17" ht="15.75" customHeight="1">
      <c r="B56" s="89" t="s">
        <v>116</v>
      </c>
      <c r="C56" s="48">
        <v>44551</v>
      </c>
      <c r="D56" s="90">
        <v>1</v>
      </c>
      <c r="E56" s="49" t="s">
        <v>117</v>
      </c>
      <c r="F56" s="48">
        <v>44735</v>
      </c>
      <c r="G56" s="158" t="s">
        <v>135</v>
      </c>
      <c r="H56" s="92" t="s">
        <v>136</v>
      </c>
      <c r="I56" s="166"/>
      <c r="J56" s="168"/>
      <c r="K56" s="103" t="s">
        <v>120</v>
      </c>
      <c r="L56" s="102">
        <v>45083</v>
      </c>
      <c r="M56" s="102">
        <f t="shared" si="24"/>
        <v>45465</v>
      </c>
      <c r="N56" s="168"/>
      <c r="O56" s="104">
        <f t="shared" ca="1" si="21"/>
        <v>134</v>
      </c>
      <c r="P56" s="90" t="str">
        <f t="shared" si="22"/>
        <v>NÃO</v>
      </c>
      <c r="Q56" s="108" t="str">
        <f t="shared" ca="1" si="23"/>
        <v>SIM</v>
      </c>
    </row>
    <row r="57" spans="2:17" ht="15.75" customHeight="1">
      <c r="B57" s="89" t="s">
        <v>116</v>
      </c>
      <c r="C57" s="48">
        <v>44551</v>
      </c>
      <c r="D57" s="90">
        <v>1</v>
      </c>
      <c r="E57" s="49" t="s">
        <v>117</v>
      </c>
      <c r="F57" s="48">
        <v>44735</v>
      </c>
      <c r="G57" s="160"/>
      <c r="H57" s="92" t="s">
        <v>137</v>
      </c>
      <c r="I57" s="166"/>
      <c r="J57" s="168"/>
      <c r="K57" s="103" t="s">
        <v>120</v>
      </c>
      <c r="L57" s="102">
        <v>45083</v>
      </c>
      <c r="M57" s="102">
        <f t="shared" si="24"/>
        <v>45465</v>
      </c>
      <c r="N57" s="168"/>
      <c r="O57" s="104">
        <f t="shared" ca="1" si="21"/>
        <v>134</v>
      </c>
      <c r="P57" s="90" t="str">
        <f t="shared" si="22"/>
        <v>NÃO</v>
      </c>
      <c r="Q57" s="108" t="str">
        <f t="shared" ca="1" si="23"/>
        <v>SIM</v>
      </c>
    </row>
    <row r="58" spans="2:17" ht="22.5">
      <c r="B58" s="89" t="s">
        <v>116</v>
      </c>
      <c r="C58" s="48">
        <v>44551</v>
      </c>
      <c r="D58" s="90">
        <v>1</v>
      </c>
      <c r="E58" s="49" t="s">
        <v>117</v>
      </c>
      <c r="F58" s="48">
        <v>44735</v>
      </c>
      <c r="G58" s="91" t="s">
        <v>138</v>
      </c>
      <c r="H58" s="92" t="s">
        <v>139</v>
      </c>
      <c r="I58" s="166"/>
      <c r="J58" s="168"/>
      <c r="K58" s="103" t="s">
        <v>120</v>
      </c>
      <c r="L58" s="102">
        <v>45083</v>
      </c>
      <c r="M58" s="102">
        <f t="shared" si="24"/>
        <v>45465</v>
      </c>
      <c r="N58" s="168"/>
      <c r="O58" s="104">
        <f t="shared" ca="1" si="21"/>
        <v>134</v>
      </c>
      <c r="P58" s="90" t="str">
        <f t="shared" si="22"/>
        <v>NÃO</v>
      </c>
      <c r="Q58" s="108" t="str">
        <f t="shared" ca="1" si="23"/>
        <v>SIM</v>
      </c>
    </row>
    <row r="59" spans="2:17" ht="15.75" customHeight="1">
      <c r="B59" s="89" t="s">
        <v>116</v>
      </c>
      <c r="C59" s="48">
        <v>44551</v>
      </c>
      <c r="D59" s="90">
        <v>1</v>
      </c>
      <c r="E59" s="49" t="s">
        <v>117</v>
      </c>
      <c r="F59" s="48">
        <v>44735</v>
      </c>
      <c r="G59" s="93" t="s">
        <v>140</v>
      </c>
      <c r="H59" s="92" t="s">
        <v>141</v>
      </c>
      <c r="I59" s="166"/>
      <c r="J59" s="168"/>
      <c r="K59" s="103" t="s">
        <v>120</v>
      </c>
      <c r="L59" s="102">
        <v>45083</v>
      </c>
      <c r="M59" s="102">
        <f t="shared" si="24"/>
        <v>45465</v>
      </c>
      <c r="N59" s="168"/>
      <c r="O59" s="104">
        <f t="shared" ca="1" si="21"/>
        <v>134</v>
      </c>
      <c r="P59" s="90" t="str">
        <f t="shared" si="22"/>
        <v>NÃO</v>
      </c>
      <c r="Q59" s="108" t="str">
        <f t="shared" ca="1" si="23"/>
        <v>SIM</v>
      </c>
    </row>
    <row r="60" spans="2:17" ht="15.75" customHeight="1">
      <c r="B60" s="89" t="s">
        <v>116</v>
      </c>
      <c r="C60" s="48">
        <v>44551</v>
      </c>
      <c r="D60" s="90">
        <v>1</v>
      </c>
      <c r="E60" s="49" t="s">
        <v>117</v>
      </c>
      <c r="F60" s="48">
        <v>44735</v>
      </c>
      <c r="G60" s="93" t="s">
        <v>142</v>
      </c>
      <c r="H60" s="92" t="s">
        <v>143</v>
      </c>
      <c r="I60" s="166"/>
      <c r="J60" s="168"/>
      <c r="K60" s="103" t="s">
        <v>120</v>
      </c>
      <c r="L60" s="102">
        <v>45083</v>
      </c>
      <c r="M60" s="102">
        <f t="shared" si="24"/>
        <v>45465</v>
      </c>
      <c r="N60" s="168"/>
      <c r="O60" s="104">
        <f t="shared" ca="1" si="21"/>
        <v>134</v>
      </c>
      <c r="P60" s="90" t="str">
        <f t="shared" si="22"/>
        <v>NÃO</v>
      </c>
      <c r="Q60" s="108" t="str">
        <f t="shared" ca="1" si="23"/>
        <v>SIM</v>
      </c>
    </row>
    <row r="61" spans="2:17" ht="33.75">
      <c r="B61" s="89" t="s">
        <v>116</v>
      </c>
      <c r="C61" s="48">
        <v>44551</v>
      </c>
      <c r="D61" s="90">
        <v>1</v>
      </c>
      <c r="E61" s="49" t="s">
        <v>117</v>
      </c>
      <c r="F61" s="48">
        <v>44735</v>
      </c>
      <c r="G61" s="91" t="s">
        <v>144</v>
      </c>
      <c r="H61" s="92" t="s">
        <v>145</v>
      </c>
      <c r="I61" s="166"/>
      <c r="J61" s="168"/>
      <c r="K61" s="103" t="s">
        <v>120</v>
      </c>
      <c r="L61" s="102">
        <v>45083</v>
      </c>
      <c r="M61" s="102">
        <f t="shared" si="24"/>
        <v>45465</v>
      </c>
      <c r="N61" s="168"/>
      <c r="O61" s="104">
        <f t="shared" ca="1" si="21"/>
        <v>134</v>
      </c>
      <c r="P61" s="90" t="str">
        <f t="shared" si="22"/>
        <v>NÃO</v>
      </c>
      <c r="Q61" s="108" t="str">
        <f t="shared" ca="1" si="23"/>
        <v>SIM</v>
      </c>
    </row>
    <row r="62" spans="2:17" ht="22.5">
      <c r="B62" s="89" t="s">
        <v>116</v>
      </c>
      <c r="C62" s="48">
        <v>44551</v>
      </c>
      <c r="D62" s="90">
        <v>1</v>
      </c>
      <c r="E62" s="49" t="s">
        <v>117</v>
      </c>
      <c r="F62" s="48">
        <v>44735</v>
      </c>
      <c r="G62" s="91" t="s">
        <v>146</v>
      </c>
      <c r="H62" s="92" t="s">
        <v>147</v>
      </c>
      <c r="I62" s="166"/>
      <c r="J62" s="168"/>
      <c r="K62" s="103" t="s">
        <v>120</v>
      </c>
      <c r="L62" s="102">
        <v>45083</v>
      </c>
      <c r="M62" s="102">
        <f t="shared" si="24"/>
        <v>45465</v>
      </c>
      <c r="N62" s="168"/>
      <c r="O62" s="104">
        <f t="shared" ca="1" si="21"/>
        <v>134</v>
      </c>
      <c r="P62" s="90" t="str">
        <f t="shared" si="22"/>
        <v>NÃO</v>
      </c>
      <c r="Q62" s="108" t="str">
        <f t="shared" ca="1" si="23"/>
        <v>SIM</v>
      </c>
    </row>
    <row r="63" spans="2:17" ht="45">
      <c r="B63" s="89" t="s">
        <v>116</v>
      </c>
      <c r="C63" s="48">
        <v>44551</v>
      </c>
      <c r="D63" s="90">
        <v>1</v>
      </c>
      <c r="E63" s="49" t="s">
        <v>117</v>
      </c>
      <c r="F63" s="48">
        <v>44735</v>
      </c>
      <c r="G63" s="91" t="s">
        <v>95</v>
      </c>
      <c r="H63" s="92" t="s">
        <v>148</v>
      </c>
      <c r="I63" s="166"/>
      <c r="J63" s="168"/>
      <c r="K63" s="103" t="s">
        <v>120</v>
      </c>
      <c r="L63" s="102">
        <v>45083</v>
      </c>
      <c r="M63" s="102">
        <f t="shared" si="24"/>
        <v>45465</v>
      </c>
      <c r="N63" s="168"/>
      <c r="O63" s="104">
        <f t="shared" ca="1" si="21"/>
        <v>134</v>
      </c>
      <c r="P63" s="90" t="str">
        <f t="shared" si="22"/>
        <v>NÃO</v>
      </c>
      <c r="Q63" s="108" t="str">
        <f t="shared" ca="1" si="23"/>
        <v>SIM</v>
      </c>
    </row>
    <row r="64" spans="2:17" ht="15.75" customHeight="1">
      <c r="B64" s="89" t="s">
        <v>116</v>
      </c>
      <c r="C64" s="48">
        <v>44551</v>
      </c>
      <c r="D64" s="90">
        <v>1</v>
      </c>
      <c r="E64" s="49" t="s">
        <v>117</v>
      </c>
      <c r="F64" s="48">
        <v>44735</v>
      </c>
      <c r="G64" s="93" t="s">
        <v>112</v>
      </c>
      <c r="H64" s="92" t="s">
        <v>149</v>
      </c>
      <c r="I64" s="166"/>
      <c r="J64" s="168"/>
      <c r="K64" s="103" t="s">
        <v>120</v>
      </c>
      <c r="L64" s="102">
        <v>45083</v>
      </c>
      <c r="M64" s="102">
        <f t="shared" si="24"/>
        <v>45465</v>
      </c>
      <c r="N64" s="168"/>
      <c r="O64" s="104">
        <f t="shared" ca="1" si="21"/>
        <v>134</v>
      </c>
      <c r="P64" s="90" t="str">
        <f t="shared" si="22"/>
        <v>NÃO</v>
      </c>
      <c r="Q64" s="108" t="str">
        <f t="shared" ca="1" si="23"/>
        <v>SIM</v>
      </c>
    </row>
    <row r="65" spans="2:17" ht="15.75" customHeight="1">
      <c r="B65" s="89" t="s">
        <v>116</v>
      </c>
      <c r="C65" s="48">
        <v>44551</v>
      </c>
      <c r="D65" s="90">
        <v>1</v>
      </c>
      <c r="E65" s="49" t="s">
        <v>117</v>
      </c>
      <c r="F65" s="48">
        <v>44735</v>
      </c>
      <c r="G65" s="93" t="s">
        <v>102</v>
      </c>
      <c r="H65" s="92" t="s">
        <v>150</v>
      </c>
      <c r="I65" s="166"/>
      <c r="J65" s="168"/>
      <c r="K65" s="103" t="s">
        <v>120</v>
      </c>
      <c r="L65" s="102">
        <v>45083</v>
      </c>
      <c r="M65" s="102">
        <f t="shared" si="24"/>
        <v>45465</v>
      </c>
      <c r="N65" s="168"/>
      <c r="O65" s="104">
        <f t="shared" ca="1" si="21"/>
        <v>134</v>
      </c>
      <c r="P65" s="90" t="str">
        <f t="shared" si="22"/>
        <v>NÃO</v>
      </c>
      <c r="Q65" s="108" t="str">
        <f t="shared" ca="1" si="23"/>
        <v>SIM</v>
      </c>
    </row>
    <row r="66" spans="2:17" ht="22.5">
      <c r="B66" s="89" t="s">
        <v>116</v>
      </c>
      <c r="C66" s="48">
        <v>44551</v>
      </c>
      <c r="D66" s="90">
        <v>1</v>
      </c>
      <c r="E66" s="49" t="s">
        <v>117</v>
      </c>
      <c r="F66" s="48">
        <v>44735</v>
      </c>
      <c r="G66" s="91" t="s">
        <v>151</v>
      </c>
      <c r="H66" s="92" t="s">
        <v>152</v>
      </c>
      <c r="I66" s="166"/>
      <c r="J66" s="168"/>
      <c r="K66" s="103" t="s">
        <v>120</v>
      </c>
      <c r="L66" s="102">
        <v>45083</v>
      </c>
      <c r="M66" s="102">
        <f t="shared" si="24"/>
        <v>45465</v>
      </c>
      <c r="N66" s="168"/>
      <c r="O66" s="104">
        <f t="shared" ca="1" si="21"/>
        <v>134</v>
      </c>
      <c r="P66" s="90" t="str">
        <f t="shared" si="22"/>
        <v>NÃO</v>
      </c>
      <c r="Q66" s="108" t="str">
        <f t="shared" ca="1" si="23"/>
        <v>SIM</v>
      </c>
    </row>
    <row r="67" spans="2:17" ht="49.5">
      <c r="B67" s="89" t="s">
        <v>116</v>
      </c>
      <c r="C67" s="48">
        <v>44551</v>
      </c>
      <c r="D67" s="90">
        <v>1</v>
      </c>
      <c r="E67" s="49" t="s">
        <v>117</v>
      </c>
      <c r="F67" s="48">
        <v>44735</v>
      </c>
      <c r="G67" s="91" t="s">
        <v>153</v>
      </c>
      <c r="H67" s="92" t="s">
        <v>154</v>
      </c>
      <c r="I67" s="166"/>
      <c r="J67" s="168"/>
      <c r="K67" s="103" t="s">
        <v>120</v>
      </c>
      <c r="L67" s="102">
        <v>45083</v>
      </c>
      <c r="M67" s="102">
        <f t="shared" si="24"/>
        <v>45465</v>
      </c>
      <c r="N67" s="168"/>
      <c r="O67" s="104">
        <f t="shared" ca="1" si="21"/>
        <v>134</v>
      </c>
      <c r="P67" s="90" t="str">
        <f t="shared" si="22"/>
        <v>NÃO</v>
      </c>
      <c r="Q67" s="108" t="str">
        <f t="shared" ca="1" si="23"/>
        <v>SIM</v>
      </c>
    </row>
    <row r="68" spans="2:17" ht="22.5">
      <c r="B68" s="89" t="s">
        <v>116</v>
      </c>
      <c r="C68" s="48">
        <v>44551</v>
      </c>
      <c r="D68" s="90">
        <v>1</v>
      </c>
      <c r="E68" s="49" t="s">
        <v>117</v>
      </c>
      <c r="F68" s="48">
        <v>44735</v>
      </c>
      <c r="G68" s="91" t="s">
        <v>155</v>
      </c>
      <c r="H68" s="92" t="s">
        <v>156</v>
      </c>
      <c r="I68" s="166"/>
      <c r="J68" s="168"/>
      <c r="K68" s="103" t="s">
        <v>120</v>
      </c>
      <c r="L68" s="102">
        <v>45083</v>
      </c>
      <c r="M68" s="102">
        <f t="shared" si="24"/>
        <v>45465</v>
      </c>
      <c r="N68" s="168"/>
      <c r="O68" s="104">
        <f t="shared" ca="1" si="21"/>
        <v>134</v>
      </c>
      <c r="P68" s="90" t="str">
        <f t="shared" si="22"/>
        <v>NÃO</v>
      </c>
      <c r="Q68" s="108" t="str">
        <f t="shared" ca="1" si="23"/>
        <v>SIM</v>
      </c>
    </row>
    <row r="69" spans="2:17" ht="33.75">
      <c r="B69" s="89" t="s">
        <v>116</v>
      </c>
      <c r="C69" s="48">
        <v>44551</v>
      </c>
      <c r="D69" s="90">
        <v>1</v>
      </c>
      <c r="E69" s="49" t="s">
        <v>117</v>
      </c>
      <c r="F69" s="48">
        <v>44735</v>
      </c>
      <c r="G69" s="91" t="s">
        <v>157</v>
      </c>
      <c r="H69" s="92" t="s">
        <v>158</v>
      </c>
      <c r="I69" s="166"/>
      <c r="J69" s="168"/>
      <c r="K69" s="103" t="s">
        <v>120</v>
      </c>
      <c r="L69" s="102">
        <v>45083</v>
      </c>
      <c r="M69" s="102">
        <f t="shared" si="24"/>
        <v>45465</v>
      </c>
      <c r="N69" s="168"/>
      <c r="O69" s="104">
        <f t="shared" ca="1" si="21"/>
        <v>134</v>
      </c>
      <c r="P69" s="90" t="str">
        <f t="shared" si="22"/>
        <v>NÃO</v>
      </c>
      <c r="Q69" s="108" t="str">
        <f t="shared" ca="1" si="23"/>
        <v>SIM</v>
      </c>
    </row>
    <row r="70" spans="2:17" ht="15.75" customHeight="1">
      <c r="B70" s="89" t="s">
        <v>116</v>
      </c>
      <c r="C70" s="48">
        <v>44551</v>
      </c>
      <c r="D70" s="90">
        <v>1</v>
      </c>
      <c r="E70" s="49" t="s">
        <v>117</v>
      </c>
      <c r="F70" s="48">
        <v>44735</v>
      </c>
      <c r="G70" s="93" t="s">
        <v>159</v>
      </c>
      <c r="H70" s="92" t="s">
        <v>160</v>
      </c>
      <c r="I70" s="166"/>
      <c r="J70" s="168"/>
      <c r="K70" s="103" t="s">
        <v>120</v>
      </c>
      <c r="L70" s="102">
        <v>45083</v>
      </c>
      <c r="M70" s="102">
        <f t="shared" si="24"/>
        <v>45465</v>
      </c>
      <c r="N70" s="168"/>
      <c r="O70" s="104">
        <f t="shared" ca="1" si="21"/>
        <v>134</v>
      </c>
      <c r="P70" s="90" t="str">
        <f t="shared" si="22"/>
        <v>NÃO</v>
      </c>
      <c r="Q70" s="108" t="str">
        <f t="shared" ca="1" si="23"/>
        <v>SIM</v>
      </c>
    </row>
    <row r="71" spans="2:17" ht="22.5">
      <c r="B71" s="89" t="s">
        <v>116</v>
      </c>
      <c r="C71" s="48">
        <v>44551</v>
      </c>
      <c r="D71" s="90">
        <v>2</v>
      </c>
      <c r="E71" s="49" t="s">
        <v>117</v>
      </c>
      <c r="F71" s="48">
        <v>44735</v>
      </c>
      <c r="G71" s="158" t="s">
        <v>161</v>
      </c>
      <c r="H71" s="92" t="s">
        <v>162</v>
      </c>
      <c r="I71" s="166"/>
      <c r="J71" s="168"/>
      <c r="K71" s="103" t="s">
        <v>120</v>
      </c>
      <c r="L71" s="102">
        <v>45083</v>
      </c>
      <c r="M71" s="102">
        <f t="shared" si="24"/>
        <v>45465</v>
      </c>
      <c r="N71" s="168"/>
      <c r="O71" s="104">
        <f t="shared" ca="1" si="21"/>
        <v>134</v>
      </c>
      <c r="P71" s="90" t="str">
        <f t="shared" si="22"/>
        <v>NÃO</v>
      </c>
      <c r="Q71" s="108" t="str">
        <f t="shared" ca="1" si="23"/>
        <v>SIM</v>
      </c>
    </row>
    <row r="72" spans="2:17" ht="22.5">
      <c r="B72" s="89" t="s">
        <v>116</v>
      </c>
      <c r="C72" s="48">
        <v>44551</v>
      </c>
      <c r="D72" s="90">
        <v>1</v>
      </c>
      <c r="E72" s="49" t="s">
        <v>117</v>
      </c>
      <c r="F72" s="48">
        <v>44735</v>
      </c>
      <c r="G72" s="159"/>
      <c r="H72" s="92" t="s">
        <v>163</v>
      </c>
      <c r="I72" s="166"/>
      <c r="J72" s="168"/>
      <c r="K72" s="103" t="s">
        <v>120</v>
      </c>
      <c r="L72" s="102">
        <v>45083</v>
      </c>
      <c r="M72" s="102">
        <f t="shared" si="24"/>
        <v>45465</v>
      </c>
      <c r="N72" s="168"/>
      <c r="O72" s="104">
        <f t="shared" ca="1" si="21"/>
        <v>134</v>
      </c>
      <c r="P72" s="90" t="str">
        <f t="shared" si="22"/>
        <v>NÃO</v>
      </c>
      <c r="Q72" s="108" t="str">
        <f t="shared" ca="1" si="23"/>
        <v>SIM</v>
      </c>
    </row>
    <row r="73" spans="2:17" ht="22.5">
      <c r="B73" s="89" t="s">
        <v>116</v>
      </c>
      <c r="C73" s="48">
        <v>44551</v>
      </c>
      <c r="D73" s="90">
        <v>1</v>
      </c>
      <c r="E73" s="49" t="s">
        <v>117</v>
      </c>
      <c r="F73" s="48">
        <v>44735</v>
      </c>
      <c r="G73" s="159"/>
      <c r="H73" s="92" t="s">
        <v>164</v>
      </c>
      <c r="I73" s="166"/>
      <c r="J73" s="168"/>
      <c r="K73" s="103" t="s">
        <v>120</v>
      </c>
      <c r="L73" s="102">
        <v>45083</v>
      </c>
      <c r="M73" s="102">
        <f t="shared" si="24"/>
        <v>45465</v>
      </c>
      <c r="N73" s="168"/>
      <c r="O73" s="104">
        <f t="shared" ca="1" si="21"/>
        <v>134</v>
      </c>
      <c r="P73" s="90" t="str">
        <f t="shared" si="22"/>
        <v>NÃO</v>
      </c>
      <c r="Q73" s="108" t="str">
        <f t="shared" ca="1" si="23"/>
        <v>SIM</v>
      </c>
    </row>
    <row r="74" spans="2:17" ht="15.75" customHeight="1">
      <c r="B74" s="89" t="s">
        <v>116</v>
      </c>
      <c r="C74" s="48">
        <v>44551</v>
      </c>
      <c r="D74" s="90">
        <v>1</v>
      </c>
      <c r="E74" s="49" t="s">
        <v>117</v>
      </c>
      <c r="F74" s="48">
        <v>44735</v>
      </c>
      <c r="G74" s="160"/>
      <c r="H74" s="92" t="s">
        <v>165</v>
      </c>
      <c r="I74" s="166"/>
      <c r="J74" s="168"/>
      <c r="K74" s="103" t="s">
        <v>120</v>
      </c>
      <c r="L74" s="102">
        <v>45083</v>
      </c>
      <c r="M74" s="102">
        <f t="shared" si="24"/>
        <v>45465</v>
      </c>
      <c r="N74" s="168"/>
      <c r="O74" s="104">
        <f t="shared" ca="1" si="21"/>
        <v>134</v>
      </c>
      <c r="P74" s="90" t="str">
        <f t="shared" si="22"/>
        <v>NÃO</v>
      </c>
      <c r="Q74" s="108" t="str">
        <f t="shared" ca="1" si="23"/>
        <v>SIM</v>
      </c>
    </row>
    <row r="75" spans="2:17" ht="22.5">
      <c r="B75" s="89" t="s">
        <v>116</v>
      </c>
      <c r="C75" s="48">
        <v>44551</v>
      </c>
      <c r="D75" s="90">
        <v>1</v>
      </c>
      <c r="E75" s="49" t="s">
        <v>117</v>
      </c>
      <c r="F75" s="48">
        <v>44735</v>
      </c>
      <c r="G75" s="91" t="s">
        <v>166</v>
      </c>
      <c r="H75" s="92" t="s">
        <v>167</v>
      </c>
      <c r="I75" s="166"/>
      <c r="J75" s="168"/>
      <c r="K75" s="103" t="s">
        <v>120</v>
      </c>
      <c r="L75" s="102">
        <v>45083</v>
      </c>
      <c r="M75" s="102">
        <f t="shared" si="24"/>
        <v>45465</v>
      </c>
      <c r="N75" s="168"/>
      <c r="O75" s="104">
        <f t="shared" ca="1" si="21"/>
        <v>134</v>
      </c>
      <c r="P75" s="90" t="str">
        <f t="shared" si="22"/>
        <v>NÃO</v>
      </c>
      <c r="Q75" s="108" t="str">
        <f t="shared" ca="1" si="23"/>
        <v>SIM</v>
      </c>
    </row>
    <row r="76" spans="2:17" ht="15.75" customHeight="1">
      <c r="B76" s="89" t="s">
        <v>116</v>
      </c>
      <c r="C76" s="48">
        <v>44551</v>
      </c>
      <c r="D76" s="90">
        <v>1</v>
      </c>
      <c r="E76" s="49" t="s">
        <v>117</v>
      </c>
      <c r="F76" s="48">
        <v>44735</v>
      </c>
      <c r="G76" s="161" t="s">
        <v>168</v>
      </c>
      <c r="H76" s="92" t="s">
        <v>169</v>
      </c>
      <c r="I76" s="166"/>
      <c r="J76" s="168"/>
      <c r="K76" s="103" t="s">
        <v>120</v>
      </c>
      <c r="L76" s="102">
        <v>45083</v>
      </c>
      <c r="M76" s="102">
        <f t="shared" si="24"/>
        <v>45465</v>
      </c>
      <c r="N76" s="168"/>
      <c r="O76" s="104">
        <f t="shared" ca="1" si="21"/>
        <v>134</v>
      </c>
      <c r="P76" s="90" t="str">
        <f t="shared" si="22"/>
        <v>NÃO</v>
      </c>
      <c r="Q76" s="108" t="str">
        <f t="shared" ca="1" si="23"/>
        <v>SIM</v>
      </c>
    </row>
    <row r="77" spans="2:17" ht="22.5">
      <c r="B77" s="89" t="s">
        <v>116</v>
      </c>
      <c r="C77" s="48">
        <v>44551</v>
      </c>
      <c r="D77" s="90">
        <v>1</v>
      </c>
      <c r="E77" s="49" t="s">
        <v>117</v>
      </c>
      <c r="F77" s="48">
        <v>44735</v>
      </c>
      <c r="G77" s="162"/>
      <c r="H77" s="92" t="s">
        <v>170</v>
      </c>
      <c r="I77" s="166"/>
      <c r="J77" s="168"/>
      <c r="K77" s="103" t="s">
        <v>120</v>
      </c>
      <c r="L77" s="102">
        <v>45083</v>
      </c>
      <c r="M77" s="102">
        <f t="shared" si="24"/>
        <v>45465</v>
      </c>
      <c r="N77" s="168"/>
      <c r="O77" s="104">
        <f t="shared" ca="1" si="21"/>
        <v>134</v>
      </c>
      <c r="P77" s="90" t="str">
        <f t="shared" si="22"/>
        <v>NÃO</v>
      </c>
      <c r="Q77" s="108" t="str">
        <f t="shared" ca="1" si="23"/>
        <v>SIM</v>
      </c>
    </row>
    <row r="78" spans="2:17" ht="15.75" customHeight="1">
      <c r="B78" s="89" t="s">
        <v>116</v>
      </c>
      <c r="C78" s="48">
        <v>44551</v>
      </c>
      <c r="D78" s="90">
        <v>1</v>
      </c>
      <c r="E78" s="49" t="s">
        <v>117</v>
      </c>
      <c r="F78" s="48">
        <v>44735</v>
      </c>
      <c r="G78" s="161" t="s">
        <v>171</v>
      </c>
      <c r="H78" s="92" t="s">
        <v>172</v>
      </c>
      <c r="I78" s="166"/>
      <c r="J78" s="168"/>
      <c r="K78" s="103" t="s">
        <v>120</v>
      </c>
      <c r="L78" s="102">
        <v>45083</v>
      </c>
      <c r="M78" s="102">
        <f t="shared" si="24"/>
        <v>45465</v>
      </c>
      <c r="N78" s="168"/>
      <c r="O78" s="104">
        <f t="shared" ca="1" si="21"/>
        <v>134</v>
      </c>
      <c r="P78" s="90" t="str">
        <f t="shared" si="22"/>
        <v>NÃO</v>
      </c>
      <c r="Q78" s="108" t="str">
        <f t="shared" ca="1" si="23"/>
        <v>SIM</v>
      </c>
    </row>
    <row r="79" spans="2:17" ht="15.75" customHeight="1">
      <c r="B79" s="89" t="s">
        <v>116</v>
      </c>
      <c r="C79" s="48">
        <v>44551</v>
      </c>
      <c r="D79" s="90">
        <v>1</v>
      </c>
      <c r="E79" s="49" t="s">
        <v>117</v>
      </c>
      <c r="F79" s="48">
        <v>44735</v>
      </c>
      <c r="G79" s="163"/>
      <c r="H79" s="92" t="s">
        <v>173</v>
      </c>
      <c r="I79" s="166"/>
      <c r="J79" s="168"/>
      <c r="K79" s="103" t="s">
        <v>120</v>
      </c>
      <c r="L79" s="102">
        <v>45083</v>
      </c>
      <c r="M79" s="102">
        <f t="shared" si="24"/>
        <v>45465</v>
      </c>
      <c r="N79" s="168"/>
      <c r="O79" s="104">
        <f t="shared" ca="1" si="21"/>
        <v>134</v>
      </c>
      <c r="P79" s="90" t="str">
        <f t="shared" si="22"/>
        <v>NÃO</v>
      </c>
      <c r="Q79" s="108" t="str">
        <f t="shared" ca="1" si="23"/>
        <v>SIM</v>
      </c>
    </row>
    <row r="80" spans="2:17" ht="15.75" customHeight="1">
      <c r="B80" s="89" t="s">
        <v>116</v>
      </c>
      <c r="C80" s="48">
        <v>44551</v>
      </c>
      <c r="D80" s="90">
        <v>1</v>
      </c>
      <c r="E80" s="49" t="s">
        <v>117</v>
      </c>
      <c r="F80" s="48">
        <v>44735</v>
      </c>
      <c r="G80" s="163"/>
      <c r="H80" s="92" t="s">
        <v>174</v>
      </c>
      <c r="I80" s="166"/>
      <c r="J80" s="168"/>
      <c r="K80" s="103" t="s">
        <v>120</v>
      </c>
      <c r="L80" s="102">
        <v>45083</v>
      </c>
      <c r="M80" s="102">
        <f t="shared" si="24"/>
        <v>45465</v>
      </c>
      <c r="N80" s="168"/>
      <c r="O80" s="104">
        <f t="shared" ca="1" si="21"/>
        <v>134</v>
      </c>
      <c r="P80" s="90" t="str">
        <f t="shared" si="22"/>
        <v>NÃO</v>
      </c>
      <c r="Q80" s="108" t="str">
        <f t="shared" ca="1" si="23"/>
        <v>SIM</v>
      </c>
    </row>
    <row r="81" spans="2:17" ht="15.75" customHeight="1">
      <c r="B81" s="89" t="s">
        <v>116</v>
      </c>
      <c r="C81" s="48">
        <v>44551</v>
      </c>
      <c r="D81" s="109">
        <v>1</v>
      </c>
      <c r="E81" s="49" t="s">
        <v>117</v>
      </c>
      <c r="F81" s="48">
        <v>44735</v>
      </c>
      <c r="G81" s="163"/>
      <c r="H81" s="110" t="s">
        <v>175</v>
      </c>
      <c r="I81" s="167"/>
      <c r="J81" s="169"/>
      <c r="K81" s="103" t="s">
        <v>120</v>
      </c>
      <c r="L81" s="102">
        <v>45083</v>
      </c>
      <c r="M81" s="102">
        <f t="shared" si="24"/>
        <v>45465</v>
      </c>
      <c r="N81" s="169"/>
      <c r="O81" s="104">
        <f t="shared" ca="1" si="21"/>
        <v>134</v>
      </c>
      <c r="P81" s="90" t="str">
        <f t="shared" si="22"/>
        <v>NÃO</v>
      </c>
      <c r="Q81" s="108" t="str">
        <f t="shared" ca="1" si="23"/>
        <v>SIM</v>
      </c>
    </row>
    <row r="82" spans="2:17" ht="22.5">
      <c r="B82" s="47" t="s">
        <v>176</v>
      </c>
      <c r="C82" s="102">
        <v>44627</v>
      </c>
      <c r="D82" s="111">
        <v>1</v>
      </c>
      <c r="E82" s="49" t="s">
        <v>177</v>
      </c>
      <c r="F82" s="102">
        <v>44953</v>
      </c>
      <c r="G82" s="112" t="s">
        <v>39</v>
      </c>
      <c r="H82" s="112" t="s">
        <v>178</v>
      </c>
      <c r="I82" s="119" t="s">
        <v>25</v>
      </c>
      <c r="J82" s="102"/>
      <c r="K82" s="103" t="s">
        <v>179</v>
      </c>
      <c r="L82" s="102">
        <v>45323</v>
      </c>
      <c r="M82" s="102">
        <f>IF(J82&lt;&gt;0,F82+217+366,F82+365)+IF(L82&lt;&gt;0,365,0)</f>
        <v>45683</v>
      </c>
      <c r="N82" s="90" t="s">
        <v>25</v>
      </c>
      <c r="O82" s="103">
        <f ca="1">M82-TODAY()</f>
        <v>352</v>
      </c>
      <c r="P82" s="90" t="str">
        <f t="shared" ref="P82" si="25">IF(K82&lt;&gt;0,"NÃO","SIM")</f>
        <v>NÃO</v>
      </c>
      <c r="Q82" s="108" t="str">
        <f ca="1">IF(O82&lt;0,"NÃO","SIM")</f>
        <v>SIM</v>
      </c>
    </row>
    <row r="83" spans="2:17" ht="33.75">
      <c r="B83" s="113" t="s">
        <v>180</v>
      </c>
      <c r="C83" s="114">
        <v>44755</v>
      </c>
      <c r="D83" s="115">
        <v>1</v>
      </c>
      <c r="E83" s="49" t="s">
        <v>181</v>
      </c>
      <c r="F83" s="102">
        <v>44953</v>
      </c>
      <c r="G83" s="164" t="s">
        <v>182</v>
      </c>
      <c r="H83" s="116" t="s">
        <v>183</v>
      </c>
      <c r="I83" s="120" t="s">
        <v>25</v>
      </c>
      <c r="J83" s="120"/>
      <c r="K83" s="121"/>
      <c r="L83" s="121"/>
      <c r="M83" s="102">
        <f>IF(J83&lt;&gt;0,F83+217+365,F83+730)+IF(L83&lt;&gt;0,365,0)</f>
        <v>45683</v>
      </c>
      <c r="N83" s="120" t="s">
        <v>25</v>
      </c>
      <c r="O83" s="103">
        <f t="shared" ref="O83:O145" ca="1" si="26">M83-TODAY()</f>
        <v>352</v>
      </c>
      <c r="P83" s="109" t="s">
        <v>184</v>
      </c>
      <c r="Q83" s="108" t="str">
        <f t="shared" ref="Q83:Q145" ca="1" si="27">IF(O83&lt;0,"NÃO","SIM")</f>
        <v>SIM</v>
      </c>
    </row>
    <row r="84" spans="2:17">
      <c r="B84" s="113" t="s">
        <v>180</v>
      </c>
      <c r="C84" s="114">
        <v>44755</v>
      </c>
      <c r="D84" s="115">
        <v>1</v>
      </c>
      <c r="E84" s="49" t="s">
        <v>181</v>
      </c>
      <c r="F84" s="102">
        <v>44953</v>
      </c>
      <c r="G84" s="164"/>
      <c r="H84" s="116" t="s">
        <v>185</v>
      </c>
      <c r="I84" s="120" t="s">
        <v>25</v>
      </c>
      <c r="J84" s="120"/>
      <c r="K84" s="121"/>
      <c r="L84" s="121"/>
      <c r="M84" s="102">
        <f t="shared" ref="M84:M145" si="28">IF(J84&lt;&gt;0,F84+217+365,F84+730)+IF(L84&lt;&gt;0,365,0)</f>
        <v>45683</v>
      </c>
      <c r="N84" s="120" t="s">
        <v>25</v>
      </c>
      <c r="O84" s="103">
        <f t="shared" ca="1" si="26"/>
        <v>352</v>
      </c>
      <c r="P84" s="109" t="s">
        <v>184</v>
      </c>
      <c r="Q84" s="108" t="str">
        <f t="shared" ca="1" si="27"/>
        <v>SIM</v>
      </c>
    </row>
    <row r="85" spans="2:17" ht="45">
      <c r="B85" s="113" t="s">
        <v>180</v>
      </c>
      <c r="C85" s="114">
        <v>44755</v>
      </c>
      <c r="D85" s="115">
        <v>1</v>
      </c>
      <c r="E85" s="49" t="s">
        <v>181</v>
      </c>
      <c r="F85" s="102">
        <v>44953</v>
      </c>
      <c r="G85" s="116" t="s">
        <v>186</v>
      </c>
      <c r="H85" s="116" t="s">
        <v>187</v>
      </c>
      <c r="I85" s="120" t="s">
        <v>25</v>
      </c>
      <c r="J85" s="120"/>
      <c r="K85" s="121"/>
      <c r="L85" s="121"/>
      <c r="M85" s="102">
        <f t="shared" si="28"/>
        <v>45683</v>
      </c>
      <c r="N85" s="120" t="s">
        <v>25</v>
      </c>
      <c r="O85" s="103">
        <f t="shared" ca="1" si="26"/>
        <v>352</v>
      </c>
      <c r="P85" s="109" t="s">
        <v>184</v>
      </c>
      <c r="Q85" s="108" t="str">
        <f t="shared" ca="1" si="27"/>
        <v>SIM</v>
      </c>
    </row>
    <row r="86" spans="2:17" ht="22.5">
      <c r="B86" s="113" t="s">
        <v>180</v>
      </c>
      <c r="C86" s="114">
        <v>44755</v>
      </c>
      <c r="D86" s="115">
        <v>1</v>
      </c>
      <c r="E86" s="49" t="s">
        <v>181</v>
      </c>
      <c r="F86" s="102">
        <v>44953</v>
      </c>
      <c r="G86" s="164" t="s">
        <v>188</v>
      </c>
      <c r="H86" s="116" t="s">
        <v>189</v>
      </c>
      <c r="I86" s="120" t="s">
        <v>25</v>
      </c>
      <c r="J86" s="120"/>
      <c r="K86" s="121"/>
      <c r="L86" s="121"/>
      <c r="M86" s="102">
        <f t="shared" si="28"/>
        <v>45683</v>
      </c>
      <c r="N86" s="120" t="s">
        <v>25</v>
      </c>
      <c r="O86" s="103">
        <f t="shared" ca="1" si="26"/>
        <v>352</v>
      </c>
      <c r="P86" s="109" t="s">
        <v>184</v>
      </c>
      <c r="Q86" s="108" t="str">
        <f t="shared" ca="1" si="27"/>
        <v>SIM</v>
      </c>
    </row>
    <row r="87" spans="2:17" ht="22.5">
      <c r="B87" s="113" t="s">
        <v>180</v>
      </c>
      <c r="C87" s="114">
        <v>44755</v>
      </c>
      <c r="D87" s="115">
        <v>1</v>
      </c>
      <c r="E87" s="49" t="s">
        <v>181</v>
      </c>
      <c r="F87" s="102">
        <v>44953</v>
      </c>
      <c r="G87" s="164"/>
      <c r="H87" s="117" t="s">
        <v>190</v>
      </c>
      <c r="I87" s="120" t="s">
        <v>25</v>
      </c>
      <c r="J87" s="120"/>
      <c r="K87" s="121"/>
      <c r="L87" s="121"/>
      <c r="M87" s="102">
        <f t="shared" si="28"/>
        <v>45683</v>
      </c>
      <c r="N87" s="120" t="s">
        <v>25</v>
      </c>
      <c r="O87" s="103">
        <f t="shared" ca="1" si="26"/>
        <v>352</v>
      </c>
      <c r="P87" s="109" t="s">
        <v>184</v>
      </c>
      <c r="Q87" s="108" t="str">
        <f t="shared" ca="1" si="27"/>
        <v>SIM</v>
      </c>
    </row>
    <row r="88" spans="2:17" ht="22.5">
      <c r="B88" s="113" t="s">
        <v>180</v>
      </c>
      <c r="C88" s="114">
        <v>44755</v>
      </c>
      <c r="D88" s="115">
        <v>1</v>
      </c>
      <c r="E88" s="49" t="s">
        <v>181</v>
      </c>
      <c r="F88" s="102">
        <v>44953</v>
      </c>
      <c r="G88" s="164"/>
      <c r="H88" s="116" t="s">
        <v>191</v>
      </c>
      <c r="I88" s="120" t="s">
        <v>25</v>
      </c>
      <c r="J88" s="120"/>
      <c r="K88" s="121"/>
      <c r="L88" s="121"/>
      <c r="M88" s="102">
        <f t="shared" si="28"/>
        <v>45683</v>
      </c>
      <c r="N88" s="120" t="s">
        <v>25</v>
      </c>
      <c r="O88" s="103">
        <f t="shared" ca="1" si="26"/>
        <v>352</v>
      </c>
      <c r="P88" s="109" t="s">
        <v>184</v>
      </c>
      <c r="Q88" s="108" t="str">
        <f t="shared" ca="1" si="27"/>
        <v>SIM</v>
      </c>
    </row>
    <row r="89" spans="2:17" ht="15.75" customHeight="1">
      <c r="B89" s="113" t="s">
        <v>180</v>
      </c>
      <c r="C89" s="114">
        <v>44755</v>
      </c>
      <c r="D89" s="115">
        <v>1</v>
      </c>
      <c r="E89" s="49" t="s">
        <v>181</v>
      </c>
      <c r="F89" s="102">
        <v>44953</v>
      </c>
      <c r="G89" s="164"/>
      <c r="H89" s="116" t="s">
        <v>192</v>
      </c>
      <c r="I89" s="120" t="s">
        <v>25</v>
      </c>
      <c r="J89" s="120"/>
      <c r="K89" s="121"/>
      <c r="L89" s="121"/>
      <c r="M89" s="102">
        <f t="shared" si="28"/>
        <v>45683</v>
      </c>
      <c r="N89" s="120" t="s">
        <v>25</v>
      </c>
      <c r="O89" s="103">
        <f t="shared" ca="1" si="26"/>
        <v>352</v>
      </c>
      <c r="P89" s="109" t="s">
        <v>184</v>
      </c>
      <c r="Q89" s="108" t="str">
        <f t="shared" ca="1" si="27"/>
        <v>SIM</v>
      </c>
    </row>
    <row r="90" spans="2:17" ht="15.75" customHeight="1">
      <c r="B90" s="113" t="s">
        <v>180</v>
      </c>
      <c r="C90" s="114">
        <v>44755</v>
      </c>
      <c r="D90" s="115">
        <v>1</v>
      </c>
      <c r="E90" s="49" t="s">
        <v>181</v>
      </c>
      <c r="F90" s="102">
        <v>44953</v>
      </c>
      <c r="G90" s="164"/>
      <c r="H90" s="116" t="s">
        <v>193</v>
      </c>
      <c r="I90" s="120" t="s">
        <v>25</v>
      </c>
      <c r="J90" s="120"/>
      <c r="K90" s="121"/>
      <c r="L90" s="121"/>
      <c r="M90" s="102">
        <f t="shared" si="28"/>
        <v>45683</v>
      </c>
      <c r="N90" s="120" t="s">
        <v>25</v>
      </c>
      <c r="O90" s="103">
        <f t="shared" ca="1" si="26"/>
        <v>352</v>
      </c>
      <c r="P90" s="109" t="s">
        <v>184</v>
      </c>
      <c r="Q90" s="108" t="str">
        <f t="shared" ca="1" si="27"/>
        <v>SIM</v>
      </c>
    </row>
    <row r="91" spans="2:17" ht="22.5">
      <c r="B91" s="113" t="s">
        <v>180</v>
      </c>
      <c r="C91" s="114">
        <v>44755</v>
      </c>
      <c r="D91" s="115">
        <v>1</v>
      </c>
      <c r="E91" s="49" t="s">
        <v>181</v>
      </c>
      <c r="F91" s="102">
        <v>44953</v>
      </c>
      <c r="G91" s="116" t="s">
        <v>194</v>
      </c>
      <c r="H91" s="116" t="s">
        <v>195</v>
      </c>
      <c r="I91" s="120" t="s">
        <v>25</v>
      </c>
      <c r="J91" s="120"/>
      <c r="K91" s="121"/>
      <c r="L91" s="121"/>
      <c r="M91" s="102">
        <f t="shared" si="28"/>
        <v>45683</v>
      </c>
      <c r="N91" s="120" t="s">
        <v>25</v>
      </c>
      <c r="O91" s="103">
        <f t="shared" ca="1" si="26"/>
        <v>352</v>
      </c>
      <c r="P91" s="109" t="s">
        <v>184</v>
      </c>
      <c r="Q91" s="108" t="str">
        <f t="shared" ca="1" si="27"/>
        <v>SIM</v>
      </c>
    </row>
    <row r="92" spans="2:17" ht="15.75" customHeight="1">
      <c r="B92" s="113" t="s">
        <v>180</v>
      </c>
      <c r="C92" s="114">
        <v>44755</v>
      </c>
      <c r="D92" s="115">
        <v>1</v>
      </c>
      <c r="E92" s="49" t="s">
        <v>181</v>
      </c>
      <c r="F92" s="102">
        <v>44953</v>
      </c>
      <c r="G92" s="164" t="s">
        <v>196</v>
      </c>
      <c r="H92" s="116" t="s">
        <v>197</v>
      </c>
      <c r="I92" s="120" t="s">
        <v>25</v>
      </c>
      <c r="J92" s="120"/>
      <c r="K92" s="121"/>
      <c r="L92" s="121"/>
      <c r="M92" s="102">
        <f t="shared" si="28"/>
        <v>45683</v>
      </c>
      <c r="N92" s="120" t="s">
        <v>25</v>
      </c>
      <c r="O92" s="103">
        <f t="shared" ca="1" si="26"/>
        <v>352</v>
      </c>
      <c r="P92" s="109" t="s">
        <v>184</v>
      </c>
      <c r="Q92" s="108" t="str">
        <f t="shared" ca="1" si="27"/>
        <v>SIM</v>
      </c>
    </row>
    <row r="93" spans="2:17" ht="33.75">
      <c r="B93" s="113" t="s">
        <v>180</v>
      </c>
      <c r="C93" s="114">
        <v>44755</v>
      </c>
      <c r="D93" s="115">
        <v>2</v>
      </c>
      <c r="E93" s="49" t="s">
        <v>181</v>
      </c>
      <c r="F93" s="102">
        <v>44953</v>
      </c>
      <c r="G93" s="164"/>
      <c r="H93" s="116" t="s">
        <v>198</v>
      </c>
      <c r="I93" s="120" t="s">
        <v>25</v>
      </c>
      <c r="J93" s="120"/>
      <c r="K93" s="121"/>
      <c r="L93" s="121"/>
      <c r="M93" s="102">
        <f t="shared" si="28"/>
        <v>45683</v>
      </c>
      <c r="N93" s="120" t="s">
        <v>25</v>
      </c>
      <c r="O93" s="103">
        <f t="shared" ca="1" si="26"/>
        <v>352</v>
      </c>
      <c r="P93" s="109" t="s">
        <v>184</v>
      </c>
      <c r="Q93" s="108" t="str">
        <f t="shared" ca="1" si="27"/>
        <v>SIM</v>
      </c>
    </row>
    <row r="94" spans="2:17" ht="22.5">
      <c r="B94" s="113" t="s">
        <v>180</v>
      </c>
      <c r="C94" s="114">
        <v>44755</v>
      </c>
      <c r="D94" s="115">
        <v>1</v>
      </c>
      <c r="E94" s="49" t="s">
        <v>181</v>
      </c>
      <c r="F94" s="102">
        <v>44953</v>
      </c>
      <c r="G94" s="164"/>
      <c r="H94" s="117" t="s">
        <v>199</v>
      </c>
      <c r="I94" s="120" t="s">
        <v>25</v>
      </c>
      <c r="J94" s="120"/>
      <c r="K94" s="121"/>
      <c r="L94" s="121"/>
      <c r="M94" s="102">
        <f t="shared" si="28"/>
        <v>45683</v>
      </c>
      <c r="N94" s="120" t="s">
        <v>25</v>
      </c>
      <c r="O94" s="103">
        <f t="shared" ca="1" si="26"/>
        <v>352</v>
      </c>
      <c r="P94" s="109" t="s">
        <v>184</v>
      </c>
      <c r="Q94" s="108" t="str">
        <f t="shared" ca="1" si="27"/>
        <v>SIM</v>
      </c>
    </row>
    <row r="95" spans="2:17" ht="22.5">
      <c r="B95" s="113" t="s">
        <v>180</v>
      </c>
      <c r="C95" s="114">
        <v>44755</v>
      </c>
      <c r="D95" s="115">
        <v>1</v>
      </c>
      <c r="E95" s="49" t="s">
        <v>181</v>
      </c>
      <c r="F95" s="102">
        <v>44953</v>
      </c>
      <c r="G95" s="164"/>
      <c r="H95" s="117" t="s">
        <v>200</v>
      </c>
      <c r="I95" s="120" t="s">
        <v>25</v>
      </c>
      <c r="J95" s="120"/>
      <c r="K95" s="121"/>
      <c r="L95" s="121"/>
      <c r="M95" s="102">
        <f t="shared" si="28"/>
        <v>45683</v>
      </c>
      <c r="N95" s="120" t="s">
        <v>25</v>
      </c>
      <c r="O95" s="103">
        <f t="shared" ca="1" si="26"/>
        <v>352</v>
      </c>
      <c r="P95" s="109" t="s">
        <v>184</v>
      </c>
      <c r="Q95" s="108" t="str">
        <f t="shared" ca="1" si="27"/>
        <v>SIM</v>
      </c>
    </row>
    <row r="96" spans="2:17" ht="22.5">
      <c r="B96" s="113" t="s">
        <v>180</v>
      </c>
      <c r="C96" s="114">
        <v>44755</v>
      </c>
      <c r="D96" s="115">
        <v>1</v>
      </c>
      <c r="E96" s="49" t="s">
        <v>181</v>
      </c>
      <c r="F96" s="102">
        <v>44953</v>
      </c>
      <c r="G96" s="164"/>
      <c r="H96" s="117" t="s">
        <v>201</v>
      </c>
      <c r="I96" s="120" t="s">
        <v>25</v>
      </c>
      <c r="J96" s="120"/>
      <c r="K96" s="121"/>
      <c r="L96" s="121"/>
      <c r="M96" s="102">
        <f t="shared" si="28"/>
        <v>45683</v>
      </c>
      <c r="N96" s="120" t="s">
        <v>25</v>
      </c>
      <c r="O96" s="103">
        <f t="shared" ca="1" si="26"/>
        <v>352</v>
      </c>
      <c r="P96" s="109" t="s">
        <v>184</v>
      </c>
      <c r="Q96" s="108" t="str">
        <f t="shared" ca="1" si="27"/>
        <v>SIM</v>
      </c>
    </row>
    <row r="97" spans="2:17" ht="32.25" customHeight="1">
      <c r="B97" s="113" t="s">
        <v>180</v>
      </c>
      <c r="C97" s="114">
        <v>44755</v>
      </c>
      <c r="D97" s="115">
        <v>1</v>
      </c>
      <c r="E97" s="49" t="s">
        <v>181</v>
      </c>
      <c r="F97" s="102">
        <v>44953</v>
      </c>
      <c r="G97" s="165" t="s">
        <v>202</v>
      </c>
      <c r="H97" s="117" t="s">
        <v>111</v>
      </c>
      <c r="I97" s="120" t="s">
        <v>25</v>
      </c>
      <c r="J97" s="120"/>
      <c r="K97" s="121"/>
      <c r="L97" s="121"/>
      <c r="M97" s="102">
        <f t="shared" si="28"/>
        <v>45683</v>
      </c>
      <c r="N97" s="120" t="s">
        <v>25</v>
      </c>
      <c r="O97" s="103">
        <f t="shared" ca="1" si="26"/>
        <v>352</v>
      </c>
      <c r="P97" s="109" t="s">
        <v>184</v>
      </c>
      <c r="Q97" s="108" t="str">
        <f t="shared" ca="1" si="27"/>
        <v>SIM</v>
      </c>
    </row>
    <row r="98" spans="2:17" ht="22.5">
      <c r="B98" s="113" t="s">
        <v>180</v>
      </c>
      <c r="C98" s="114">
        <v>44755</v>
      </c>
      <c r="D98" s="115">
        <v>1</v>
      </c>
      <c r="E98" s="49" t="s">
        <v>181</v>
      </c>
      <c r="F98" s="102">
        <v>44953</v>
      </c>
      <c r="G98" s="165"/>
      <c r="H98" s="117" t="s">
        <v>203</v>
      </c>
      <c r="I98" s="120" t="s">
        <v>25</v>
      </c>
      <c r="J98" s="120"/>
      <c r="K98" s="121"/>
      <c r="L98" s="121"/>
      <c r="M98" s="102">
        <f t="shared" si="28"/>
        <v>45683</v>
      </c>
      <c r="N98" s="120" t="s">
        <v>25</v>
      </c>
      <c r="O98" s="103">
        <f t="shared" ca="1" si="26"/>
        <v>352</v>
      </c>
      <c r="P98" s="109" t="s">
        <v>184</v>
      </c>
      <c r="Q98" s="108" t="str">
        <f t="shared" ca="1" si="27"/>
        <v>SIM</v>
      </c>
    </row>
    <row r="99" spans="2:17" ht="33.75">
      <c r="B99" s="113" t="s">
        <v>180</v>
      </c>
      <c r="C99" s="114">
        <v>44755</v>
      </c>
      <c r="D99" s="115">
        <v>1</v>
      </c>
      <c r="E99" s="49" t="s">
        <v>181</v>
      </c>
      <c r="F99" s="102">
        <v>44953</v>
      </c>
      <c r="G99" s="116" t="s">
        <v>204</v>
      </c>
      <c r="H99" s="116" t="s">
        <v>205</v>
      </c>
      <c r="I99" s="120" t="s">
        <v>25</v>
      </c>
      <c r="J99" s="120"/>
      <c r="K99" s="121"/>
      <c r="L99" s="121"/>
      <c r="M99" s="102">
        <f t="shared" si="28"/>
        <v>45683</v>
      </c>
      <c r="N99" s="120" t="s">
        <v>25</v>
      </c>
      <c r="O99" s="103">
        <f t="shared" ca="1" si="26"/>
        <v>352</v>
      </c>
      <c r="P99" s="109" t="s">
        <v>184</v>
      </c>
      <c r="Q99" s="108" t="str">
        <f t="shared" ca="1" si="27"/>
        <v>SIM</v>
      </c>
    </row>
    <row r="100" spans="2:17" ht="22.5">
      <c r="B100" s="113" t="s">
        <v>180</v>
      </c>
      <c r="C100" s="114">
        <v>44755</v>
      </c>
      <c r="D100" s="115">
        <v>1</v>
      </c>
      <c r="E100" s="49" t="s">
        <v>181</v>
      </c>
      <c r="F100" s="102">
        <v>44953</v>
      </c>
      <c r="G100" s="116" t="s">
        <v>206</v>
      </c>
      <c r="H100" s="116" t="s">
        <v>207</v>
      </c>
      <c r="I100" s="120" t="s">
        <v>25</v>
      </c>
      <c r="J100" s="120"/>
      <c r="K100" s="121"/>
      <c r="L100" s="121"/>
      <c r="M100" s="102">
        <f t="shared" si="28"/>
        <v>45683</v>
      </c>
      <c r="N100" s="120" t="s">
        <v>25</v>
      </c>
      <c r="O100" s="103">
        <f t="shared" ca="1" si="26"/>
        <v>352</v>
      </c>
      <c r="P100" s="109" t="s">
        <v>184</v>
      </c>
      <c r="Q100" s="108" t="str">
        <f t="shared" ca="1" si="27"/>
        <v>SIM</v>
      </c>
    </row>
    <row r="101" spans="2:17" ht="22.5">
      <c r="B101" s="113" t="s">
        <v>180</v>
      </c>
      <c r="C101" s="114">
        <v>44755</v>
      </c>
      <c r="D101" s="115">
        <v>1</v>
      </c>
      <c r="E101" s="49" t="s">
        <v>181</v>
      </c>
      <c r="F101" s="102">
        <v>44953</v>
      </c>
      <c r="G101" s="116" t="s">
        <v>208</v>
      </c>
      <c r="H101" s="116" t="s">
        <v>209</v>
      </c>
      <c r="I101" s="120" t="s">
        <v>25</v>
      </c>
      <c r="J101" s="120"/>
      <c r="K101" s="121"/>
      <c r="L101" s="121"/>
      <c r="M101" s="102">
        <f t="shared" si="28"/>
        <v>45683</v>
      </c>
      <c r="N101" s="120" t="s">
        <v>25</v>
      </c>
      <c r="O101" s="103">
        <f t="shared" ca="1" si="26"/>
        <v>352</v>
      </c>
      <c r="P101" s="109" t="s">
        <v>184</v>
      </c>
      <c r="Q101" s="108" t="str">
        <f t="shared" ca="1" si="27"/>
        <v>SIM</v>
      </c>
    </row>
    <row r="102" spans="2:17" ht="22.5">
      <c r="B102" s="113" t="s">
        <v>180</v>
      </c>
      <c r="C102" s="114">
        <v>44755</v>
      </c>
      <c r="D102" s="115">
        <v>1</v>
      </c>
      <c r="E102" s="49" t="s">
        <v>181</v>
      </c>
      <c r="F102" s="102">
        <v>44953</v>
      </c>
      <c r="G102" s="116" t="s">
        <v>210</v>
      </c>
      <c r="H102" s="116" t="s">
        <v>211</v>
      </c>
      <c r="I102" s="120" t="s">
        <v>25</v>
      </c>
      <c r="J102" s="120"/>
      <c r="K102" s="121"/>
      <c r="L102" s="121"/>
      <c r="M102" s="102">
        <f t="shared" si="28"/>
        <v>45683</v>
      </c>
      <c r="N102" s="120" t="s">
        <v>25</v>
      </c>
      <c r="O102" s="103">
        <f t="shared" ca="1" si="26"/>
        <v>352</v>
      </c>
      <c r="P102" s="109" t="s">
        <v>184</v>
      </c>
      <c r="Q102" s="108" t="str">
        <f t="shared" ca="1" si="27"/>
        <v>SIM</v>
      </c>
    </row>
    <row r="103" spans="2:17" ht="33.75">
      <c r="B103" s="113" t="s">
        <v>180</v>
      </c>
      <c r="C103" s="114">
        <v>44755</v>
      </c>
      <c r="D103" s="115">
        <v>2</v>
      </c>
      <c r="E103" s="49" t="s">
        <v>181</v>
      </c>
      <c r="F103" s="102">
        <v>44953</v>
      </c>
      <c r="G103" s="116" t="s">
        <v>212</v>
      </c>
      <c r="H103" s="116" t="s">
        <v>213</v>
      </c>
      <c r="I103" s="120" t="s">
        <v>25</v>
      </c>
      <c r="J103" s="120"/>
      <c r="K103" s="121"/>
      <c r="L103" s="121"/>
      <c r="M103" s="102">
        <f t="shared" si="28"/>
        <v>45683</v>
      </c>
      <c r="N103" s="120" t="s">
        <v>25</v>
      </c>
      <c r="O103" s="103">
        <f t="shared" ca="1" si="26"/>
        <v>352</v>
      </c>
      <c r="P103" s="109" t="s">
        <v>184</v>
      </c>
      <c r="Q103" s="108" t="str">
        <f t="shared" ca="1" si="27"/>
        <v>SIM</v>
      </c>
    </row>
    <row r="104" spans="2:17" ht="22.5" customHeight="1">
      <c r="B104" s="113" t="s">
        <v>180</v>
      </c>
      <c r="C104" s="114">
        <v>44755</v>
      </c>
      <c r="D104" s="115">
        <v>1</v>
      </c>
      <c r="E104" s="49" t="s">
        <v>181</v>
      </c>
      <c r="F104" s="102">
        <v>44953</v>
      </c>
      <c r="G104" s="164" t="s">
        <v>214</v>
      </c>
      <c r="H104" s="116" t="s">
        <v>215</v>
      </c>
      <c r="I104" s="120" t="s">
        <v>25</v>
      </c>
      <c r="J104" s="120"/>
      <c r="K104" s="121"/>
      <c r="L104" s="121"/>
      <c r="M104" s="102">
        <f t="shared" si="28"/>
        <v>45683</v>
      </c>
      <c r="N104" s="120" t="s">
        <v>25</v>
      </c>
      <c r="O104" s="103">
        <f t="shared" ca="1" si="26"/>
        <v>352</v>
      </c>
      <c r="P104" s="109" t="s">
        <v>184</v>
      </c>
      <c r="Q104" s="108" t="str">
        <f t="shared" ca="1" si="27"/>
        <v>SIM</v>
      </c>
    </row>
    <row r="105" spans="2:17" ht="15.75" customHeight="1">
      <c r="B105" s="113" t="s">
        <v>180</v>
      </c>
      <c r="C105" s="114">
        <v>44755</v>
      </c>
      <c r="D105" s="115">
        <v>1</v>
      </c>
      <c r="E105" s="49" t="s">
        <v>181</v>
      </c>
      <c r="F105" s="102">
        <v>44953</v>
      </c>
      <c r="G105" s="164"/>
      <c r="H105" s="116" t="s">
        <v>216</v>
      </c>
      <c r="I105" s="120" t="s">
        <v>25</v>
      </c>
      <c r="J105" s="120"/>
      <c r="K105" s="121"/>
      <c r="L105" s="121"/>
      <c r="M105" s="102">
        <f t="shared" si="28"/>
        <v>45683</v>
      </c>
      <c r="N105" s="120" t="s">
        <v>25</v>
      </c>
      <c r="O105" s="103">
        <f t="shared" ca="1" si="26"/>
        <v>352</v>
      </c>
      <c r="P105" s="109" t="s">
        <v>184</v>
      </c>
      <c r="Q105" s="108" t="str">
        <f t="shared" ca="1" si="27"/>
        <v>SIM</v>
      </c>
    </row>
    <row r="106" spans="2:17" ht="22.5">
      <c r="B106" s="113" t="s">
        <v>180</v>
      </c>
      <c r="C106" s="114">
        <v>44755</v>
      </c>
      <c r="D106" s="115">
        <v>3</v>
      </c>
      <c r="E106" s="49" t="s">
        <v>181</v>
      </c>
      <c r="F106" s="102">
        <v>44953</v>
      </c>
      <c r="G106" s="116" t="s">
        <v>217</v>
      </c>
      <c r="H106" s="116" t="s">
        <v>218</v>
      </c>
      <c r="I106" s="120" t="s">
        <v>25</v>
      </c>
      <c r="J106" s="120"/>
      <c r="K106" s="121"/>
      <c r="L106" s="121"/>
      <c r="M106" s="102">
        <f t="shared" si="28"/>
        <v>45683</v>
      </c>
      <c r="N106" s="120" t="s">
        <v>25</v>
      </c>
      <c r="O106" s="103">
        <f t="shared" ca="1" si="26"/>
        <v>352</v>
      </c>
      <c r="P106" s="109" t="s">
        <v>184</v>
      </c>
      <c r="Q106" s="108" t="str">
        <f t="shared" ca="1" si="27"/>
        <v>SIM</v>
      </c>
    </row>
    <row r="107" spans="2:17" ht="22.5" customHeight="1">
      <c r="B107" s="113" t="s">
        <v>180</v>
      </c>
      <c r="C107" s="114">
        <v>44755</v>
      </c>
      <c r="D107" s="115">
        <v>1</v>
      </c>
      <c r="E107" s="49" t="s">
        <v>181</v>
      </c>
      <c r="F107" s="102">
        <v>44953</v>
      </c>
      <c r="G107" s="164" t="s">
        <v>219</v>
      </c>
      <c r="H107" s="116" t="s">
        <v>220</v>
      </c>
      <c r="I107" s="120" t="s">
        <v>25</v>
      </c>
      <c r="J107" s="120"/>
      <c r="K107" s="121"/>
      <c r="L107" s="121"/>
      <c r="M107" s="102">
        <f t="shared" si="28"/>
        <v>45683</v>
      </c>
      <c r="N107" s="120" t="s">
        <v>25</v>
      </c>
      <c r="O107" s="103">
        <f t="shared" ca="1" si="26"/>
        <v>352</v>
      </c>
      <c r="P107" s="109" t="s">
        <v>184</v>
      </c>
      <c r="Q107" s="108" t="str">
        <f t="shared" ca="1" si="27"/>
        <v>SIM</v>
      </c>
    </row>
    <row r="108" spans="2:17" ht="15.75" customHeight="1">
      <c r="B108" s="113" t="s">
        <v>180</v>
      </c>
      <c r="C108" s="114">
        <v>44755</v>
      </c>
      <c r="D108" s="115">
        <v>1</v>
      </c>
      <c r="E108" s="49" t="s">
        <v>181</v>
      </c>
      <c r="F108" s="102">
        <v>44953</v>
      </c>
      <c r="G108" s="164"/>
      <c r="H108" s="116" t="s">
        <v>221</v>
      </c>
      <c r="I108" s="120" t="s">
        <v>25</v>
      </c>
      <c r="J108" s="120"/>
      <c r="K108" s="121"/>
      <c r="L108" s="121"/>
      <c r="M108" s="102">
        <f t="shared" si="28"/>
        <v>45683</v>
      </c>
      <c r="N108" s="120" t="s">
        <v>25</v>
      </c>
      <c r="O108" s="103">
        <f t="shared" ca="1" si="26"/>
        <v>352</v>
      </c>
      <c r="P108" s="109" t="s">
        <v>184</v>
      </c>
      <c r="Q108" s="108" t="str">
        <f t="shared" ca="1" si="27"/>
        <v>SIM</v>
      </c>
    </row>
    <row r="109" spans="2:17" ht="33.75">
      <c r="B109" s="113" t="s">
        <v>180</v>
      </c>
      <c r="C109" s="114">
        <v>44755</v>
      </c>
      <c r="D109" s="115">
        <v>2</v>
      </c>
      <c r="E109" s="49" t="s">
        <v>181</v>
      </c>
      <c r="F109" s="102">
        <v>44953</v>
      </c>
      <c r="G109" s="116" t="s">
        <v>222</v>
      </c>
      <c r="H109" s="116" t="s">
        <v>223</v>
      </c>
      <c r="I109" s="120" t="s">
        <v>25</v>
      </c>
      <c r="J109" s="120"/>
      <c r="K109" s="121"/>
      <c r="L109" s="121"/>
      <c r="M109" s="102">
        <f t="shared" si="28"/>
        <v>45683</v>
      </c>
      <c r="N109" s="120" t="s">
        <v>25</v>
      </c>
      <c r="O109" s="103">
        <f t="shared" ca="1" si="26"/>
        <v>352</v>
      </c>
      <c r="P109" s="109" t="s">
        <v>184</v>
      </c>
      <c r="Q109" s="108" t="str">
        <f t="shared" ca="1" si="27"/>
        <v>SIM</v>
      </c>
    </row>
    <row r="110" spans="2:17" ht="22.5">
      <c r="B110" s="113" t="s">
        <v>180</v>
      </c>
      <c r="C110" s="114">
        <v>44755</v>
      </c>
      <c r="D110" s="115">
        <v>1</v>
      </c>
      <c r="E110" s="49" t="s">
        <v>181</v>
      </c>
      <c r="F110" s="102">
        <v>44953</v>
      </c>
      <c r="G110" s="117" t="s">
        <v>224</v>
      </c>
      <c r="H110" s="117" t="s">
        <v>225</v>
      </c>
      <c r="I110" s="120" t="s">
        <v>25</v>
      </c>
      <c r="J110" s="120"/>
      <c r="K110" s="121"/>
      <c r="L110" s="121"/>
      <c r="M110" s="102">
        <f t="shared" si="28"/>
        <v>45683</v>
      </c>
      <c r="N110" s="120" t="s">
        <v>25</v>
      </c>
      <c r="O110" s="103">
        <f t="shared" ca="1" si="26"/>
        <v>352</v>
      </c>
      <c r="P110" s="109" t="s">
        <v>184</v>
      </c>
      <c r="Q110" s="108" t="str">
        <f t="shared" ca="1" si="27"/>
        <v>SIM</v>
      </c>
    </row>
    <row r="111" spans="2:17" ht="45">
      <c r="B111" s="113" t="s">
        <v>180</v>
      </c>
      <c r="C111" s="114">
        <v>44755</v>
      </c>
      <c r="D111" s="115">
        <v>3</v>
      </c>
      <c r="E111" s="49" t="s">
        <v>181</v>
      </c>
      <c r="F111" s="102">
        <v>44953</v>
      </c>
      <c r="G111" s="116" t="s">
        <v>226</v>
      </c>
      <c r="H111" s="116" t="s">
        <v>227</v>
      </c>
      <c r="I111" s="120" t="s">
        <v>25</v>
      </c>
      <c r="J111" s="120"/>
      <c r="K111" s="121"/>
      <c r="L111" s="121"/>
      <c r="M111" s="102">
        <f t="shared" si="28"/>
        <v>45683</v>
      </c>
      <c r="N111" s="120" t="s">
        <v>25</v>
      </c>
      <c r="O111" s="103">
        <f t="shared" ca="1" si="26"/>
        <v>352</v>
      </c>
      <c r="P111" s="109" t="s">
        <v>184</v>
      </c>
      <c r="Q111" s="108" t="str">
        <f t="shared" ca="1" si="27"/>
        <v>SIM</v>
      </c>
    </row>
    <row r="112" spans="2:17" ht="33.75">
      <c r="B112" s="118" t="s">
        <v>228</v>
      </c>
      <c r="C112" s="114">
        <v>45069</v>
      </c>
      <c r="D112" s="115">
        <v>3</v>
      </c>
      <c r="E112" s="49" t="s">
        <v>229</v>
      </c>
      <c r="F112" s="102">
        <v>45306</v>
      </c>
      <c r="G112" s="116" t="s">
        <v>230</v>
      </c>
      <c r="H112" s="116" t="s">
        <v>231</v>
      </c>
      <c r="I112" s="120" t="s">
        <v>25</v>
      </c>
      <c r="J112" s="120"/>
      <c r="K112" s="121"/>
      <c r="L112" s="121"/>
      <c r="M112" s="102">
        <f t="shared" si="28"/>
        <v>46036</v>
      </c>
      <c r="N112" s="120" t="s">
        <v>25</v>
      </c>
      <c r="O112" s="103">
        <f t="shared" ca="1" si="26"/>
        <v>705</v>
      </c>
      <c r="P112" s="109" t="s">
        <v>184</v>
      </c>
      <c r="Q112" s="108" t="str">
        <f t="shared" ca="1" si="27"/>
        <v>SIM</v>
      </c>
    </row>
    <row r="113" spans="2:17" ht="22.5">
      <c r="B113" s="118" t="s">
        <v>228</v>
      </c>
      <c r="C113" s="114">
        <v>45069</v>
      </c>
      <c r="D113" s="115">
        <v>1</v>
      </c>
      <c r="E113" s="49" t="s">
        <v>229</v>
      </c>
      <c r="F113" s="102">
        <v>45306</v>
      </c>
      <c r="G113" s="116" t="s">
        <v>232</v>
      </c>
      <c r="H113" s="116" t="s">
        <v>233</v>
      </c>
      <c r="I113" s="120" t="s">
        <v>25</v>
      </c>
      <c r="J113" s="120"/>
      <c r="K113" s="121"/>
      <c r="L113" s="121"/>
      <c r="M113" s="102">
        <f t="shared" si="28"/>
        <v>46036</v>
      </c>
      <c r="N113" s="120" t="s">
        <v>25</v>
      </c>
      <c r="O113" s="103">
        <f t="shared" ca="1" si="26"/>
        <v>705</v>
      </c>
      <c r="P113" s="109" t="s">
        <v>184</v>
      </c>
      <c r="Q113" s="108" t="str">
        <f t="shared" ca="1" si="27"/>
        <v>SIM</v>
      </c>
    </row>
    <row r="114" spans="2:17" ht="33.75">
      <c r="B114" s="118" t="s">
        <v>228</v>
      </c>
      <c r="C114" s="114">
        <v>45069</v>
      </c>
      <c r="D114" s="115">
        <v>1</v>
      </c>
      <c r="E114" s="49" t="s">
        <v>229</v>
      </c>
      <c r="F114" s="102">
        <v>45306</v>
      </c>
      <c r="G114" s="116" t="s">
        <v>234</v>
      </c>
      <c r="H114" s="116" t="s">
        <v>235</v>
      </c>
      <c r="I114" s="120" t="s">
        <v>25</v>
      </c>
      <c r="J114" s="120"/>
      <c r="K114" s="121"/>
      <c r="L114" s="121"/>
      <c r="M114" s="102">
        <f t="shared" si="28"/>
        <v>46036</v>
      </c>
      <c r="N114" s="120" t="s">
        <v>25</v>
      </c>
      <c r="O114" s="103">
        <f t="shared" ca="1" si="26"/>
        <v>705</v>
      </c>
      <c r="P114" s="109" t="s">
        <v>184</v>
      </c>
      <c r="Q114" s="108" t="str">
        <f t="shared" ca="1" si="27"/>
        <v>SIM</v>
      </c>
    </row>
    <row r="115" spans="2:17" ht="22.5">
      <c r="B115" s="118" t="s">
        <v>228</v>
      </c>
      <c r="C115" s="114">
        <v>45069</v>
      </c>
      <c r="D115" s="115">
        <v>1</v>
      </c>
      <c r="E115" s="49" t="s">
        <v>229</v>
      </c>
      <c r="F115" s="102">
        <v>45306</v>
      </c>
      <c r="G115" s="116" t="s">
        <v>234</v>
      </c>
      <c r="H115" s="116" t="s">
        <v>236</v>
      </c>
      <c r="I115" s="120" t="s">
        <v>25</v>
      </c>
      <c r="J115" s="120"/>
      <c r="K115" s="121"/>
      <c r="L115" s="121"/>
      <c r="M115" s="102">
        <f t="shared" si="28"/>
        <v>46036</v>
      </c>
      <c r="N115" s="120" t="s">
        <v>25</v>
      </c>
      <c r="O115" s="103">
        <f t="shared" ca="1" si="26"/>
        <v>705</v>
      </c>
      <c r="P115" s="109" t="s">
        <v>184</v>
      </c>
      <c r="Q115" s="108" t="str">
        <f t="shared" ca="1" si="27"/>
        <v>SIM</v>
      </c>
    </row>
    <row r="116" spans="2:17" ht="22.5">
      <c r="B116" s="118" t="s">
        <v>228</v>
      </c>
      <c r="C116" s="114">
        <v>45069</v>
      </c>
      <c r="D116" s="115">
        <v>1</v>
      </c>
      <c r="E116" s="49" t="s">
        <v>229</v>
      </c>
      <c r="F116" s="102">
        <v>45306</v>
      </c>
      <c r="G116" s="116" t="s">
        <v>237</v>
      </c>
      <c r="H116" s="116" t="s">
        <v>238</v>
      </c>
      <c r="I116" s="120" t="s">
        <v>25</v>
      </c>
      <c r="J116" s="120"/>
      <c r="K116" s="121"/>
      <c r="L116" s="121"/>
      <c r="M116" s="102">
        <f t="shared" si="28"/>
        <v>46036</v>
      </c>
      <c r="N116" s="120" t="s">
        <v>25</v>
      </c>
      <c r="O116" s="103">
        <f t="shared" ca="1" si="26"/>
        <v>705</v>
      </c>
      <c r="P116" s="109" t="s">
        <v>184</v>
      </c>
      <c r="Q116" s="108" t="str">
        <f t="shared" ca="1" si="27"/>
        <v>SIM</v>
      </c>
    </row>
    <row r="117" spans="2:17" ht="41.25">
      <c r="B117" s="118" t="s">
        <v>228</v>
      </c>
      <c r="C117" s="114">
        <v>45069</v>
      </c>
      <c r="D117" s="115">
        <v>1</v>
      </c>
      <c r="E117" s="49" t="s">
        <v>229</v>
      </c>
      <c r="F117" s="102">
        <v>45306</v>
      </c>
      <c r="G117" s="116" t="s">
        <v>237</v>
      </c>
      <c r="H117" s="116" t="s">
        <v>239</v>
      </c>
      <c r="I117" s="120" t="s">
        <v>25</v>
      </c>
      <c r="J117" s="120"/>
      <c r="K117" s="121"/>
      <c r="L117" s="121"/>
      <c r="M117" s="102">
        <f t="shared" si="28"/>
        <v>46036</v>
      </c>
      <c r="N117" s="120" t="s">
        <v>25</v>
      </c>
      <c r="O117" s="103">
        <f t="shared" ca="1" si="26"/>
        <v>705</v>
      </c>
      <c r="P117" s="109" t="s">
        <v>184</v>
      </c>
      <c r="Q117" s="108" t="str">
        <f t="shared" ca="1" si="27"/>
        <v>SIM</v>
      </c>
    </row>
    <row r="118" spans="2:17" ht="33.75">
      <c r="B118" s="118" t="s">
        <v>228</v>
      </c>
      <c r="C118" s="114">
        <v>45069</v>
      </c>
      <c r="D118" s="115">
        <v>1</v>
      </c>
      <c r="E118" s="49" t="s">
        <v>229</v>
      </c>
      <c r="F118" s="102">
        <v>45306</v>
      </c>
      <c r="G118" s="116" t="s">
        <v>240</v>
      </c>
      <c r="H118" s="116" t="s">
        <v>241</v>
      </c>
      <c r="I118" s="120" t="s">
        <v>25</v>
      </c>
      <c r="J118" s="120"/>
      <c r="K118" s="121"/>
      <c r="L118" s="121"/>
      <c r="M118" s="102">
        <f t="shared" si="28"/>
        <v>46036</v>
      </c>
      <c r="N118" s="120" t="s">
        <v>25</v>
      </c>
      <c r="O118" s="103">
        <f t="shared" ca="1" si="26"/>
        <v>705</v>
      </c>
      <c r="P118" s="109" t="s">
        <v>184</v>
      </c>
      <c r="Q118" s="108" t="str">
        <f t="shared" ca="1" si="27"/>
        <v>SIM</v>
      </c>
    </row>
    <row r="119" spans="2:17" ht="33.75">
      <c r="B119" s="118" t="s">
        <v>228</v>
      </c>
      <c r="C119" s="114">
        <v>45069</v>
      </c>
      <c r="D119" s="115">
        <v>1</v>
      </c>
      <c r="E119" s="49" t="s">
        <v>229</v>
      </c>
      <c r="F119" s="102">
        <v>45306</v>
      </c>
      <c r="G119" s="116" t="s">
        <v>204</v>
      </c>
      <c r="H119" s="116" t="s">
        <v>242</v>
      </c>
      <c r="I119" s="120" t="s">
        <v>25</v>
      </c>
      <c r="J119" s="120"/>
      <c r="K119" s="121"/>
      <c r="L119" s="121"/>
      <c r="M119" s="102">
        <f t="shared" si="28"/>
        <v>46036</v>
      </c>
      <c r="N119" s="120" t="s">
        <v>25</v>
      </c>
      <c r="O119" s="103">
        <f t="shared" ca="1" si="26"/>
        <v>705</v>
      </c>
      <c r="P119" s="109" t="s">
        <v>184</v>
      </c>
      <c r="Q119" s="108" t="str">
        <f t="shared" ca="1" si="27"/>
        <v>SIM</v>
      </c>
    </row>
    <row r="120" spans="2:17" ht="22.5">
      <c r="B120" s="118" t="s">
        <v>228</v>
      </c>
      <c r="C120" s="114">
        <v>45069</v>
      </c>
      <c r="D120" s="115">
        <v>3</v>
      </c>
      <c r="E120" s="49" t="s">
        <v>229</v>
      </c>
      <c r="F120" s="102">
        <v>45306</v>
      </c>
      <c r="G120" s="116" t="s">
        <v>243</v>
      </c>
      <c r="H120" s="116" t="s">
        <v>244</v>
      </c>
      <c r="I120" s="120" t="s">
        <v>25</v>
      </c>
      <c r="J120" s="120"/>
      <c r="K120" s="121"/>
      <c r="L120" s="121"/>
      <c r="M120" s="102">
        <f t="shared" si="28"/>
        <v>46036</v>
      </c>
      <c r="N120" s="120" t="s">
        <v>25</v>
      </c>
      <c r="O120" s="103">
        <f t="shared" ca="1" si="26"/>
        <v>705</v>
      </c>
      <c r="P120" s="109" t="s">
        <v>184</v>
      </c>
      <c r="Q120" s="108" t="str">
        <f t="shared" ca="1" si="27"/>
        <v>SIM</v>
      </c>
    </row>
    <row r="121" spans="2:17" ht="22.5">
      <c r="B121" s="118" t="s">
        <v>228</v>
      </c>
      <c r="C121" s="114">
        <v>45069</v>
      </c>
      <c r="D121" s="115">
        <v>2</v>
      </c>
      <c r="E121" s="49" t="s">
        <v>229</v>
      </c>
      <c r="F121" s="102">
        <v>45306</v>
      </c>
      <c r="G121" s="116" t="s">
        <v>245</v>
      </c>
      <c r="H121" s="116" t="s">
        <v>246</v>
      </c>
      <c r="I121" s="120" t="s">
        <v>25</v>
      </c>
      <c r="J121" s="120"/>
      <c r="K121" s="121"/>
      <c r="L121" s="121"/>
      <c r="M121" s="102">
        <f t="shared" si="28"/>
        <v>46036</v>
      </c>
      <c r="N121" s="120" t="s">
        <v>25</v>
      </c>
      <c r="O121" s="103">
        <f t="shared" ca="1" si="26"/>
        <v>705</v>
      </c>
      <c r="P121" s="109" t="s">
        <v>184</v>
      </c>
      <c r="Q121" s="108" t="str">
        <f t="shared" ca="1" si="27"/>
        <v>SIM</v>
      </c>
    </row>
    <row r="122" spans="2:17" ht="22.5">
      <c r="B122" s="118" t="s">
        <v>228</v>
      </c>
      <c r="C122" s="114">
        <v>45069</v>
      </c>
      <c r="D122" s="115">
        <v>1</v>
      </c>
      <c r="E122" s="49" t="s">
        <v>229</v>
      </c>
      <c r="F122" s="102">
        <v>45306</v>
      </c>
      <c r="G122" s="116" t="s">
        <v>245</v>
      </c>
      <c r="H122" s="116" t="s">
        <v>247</v>
      </c>
      <c r="I122" s="120" t="s">
        <v>25</v>
      </c>
      <c r="J122" s="120"/>
      <c r="K122" s="121"/>
      <c r="L122" s="121"/>
      <c r="M122" s="102">
        <f t="shared" si="28"/>
        <v>46036</v>
      </c>
      <c r="N122" s="120" t="s">
        <v>25</v>
      </c>
      <c r="O122" s="103">
        <f t="shared" ca="1" si="26"/>
        <v>705</v>
      </c>
      <c r="P122" s="109" t="s">
        <v>184</v>
      </c>
      <c r="Q122" s="108" t="str">
        <f t="shared" ca="1" si="27"/>
        <v>SIM</v>
      </c>
    </row>
    <row r="123" spans="2:17" ht="22.5">
      <c r="B123" s="118" t="s">
        <v>228</v>
      </c>
      <c r="C123" s="114">
        <v>45069</v>
      </c>
      <c r="D123" s="115">
        <v>1</v>
      </c>
      <c r="E123" s="49" t="s">
        <v>229</v>
      </c>
      <c r="F123" s="102">
        <v>45306</v>
      </c>
      <c r="G123" s="116" t="s">
        <v>188</v>
      </c>
      <c r="H123" s="116" t="s">
        <v>248</v>
      </c>
      <c r="I123" s="120" t="s">
        <v>25</v>
      </c>
      <c r="J123" s="120"/>
      <c r="K123" s="121"/>
      <c r="L123" s="121"/>
      <c r="M123" s="102">
        <f t="shared" si="28"/>
        <v>46036</v>
      </c>
      <c r="N123" s="120" t="s">
        <v>25</v>
      </c>
      <c r="O123" s="103">
        <f t="shared" ca="1" si="26"/>
        <v>705</v>
      </c>
      <c r="P123" s="109" t="s">
        <v>184</v>
      </c>
      <c r="Q123" s="108" t="str">
        <f t="shared" ca="1" si="27"/>
        <v>SIM</v>
      </c>
    </row>
    <row r="124" spans="2:17" ht="22.5">
      <c r="B124" s="118" t="s">
        <v>228</v>
      </c>
      <c r="C124" s="114">
        <v>45069</v>
      </c>
      <c r="D124" s="115">
        <v>1</v>
      </c>
      <c r="E124" s="49" t="s">
        <v>229</v>
      </c>
      <c r="F124" s="102">
        <v>45306</v>
      </c>
      <c r="G124" s="116" t="s">
        <v>188</v>
      </c>
      <c r="H124" s="116" t="s">
        <v>193</v>
      </c>
      <c r="I124" s="120" t="s">
        <v>25</v>
      </c>
      <c r="J124" s="120"/>
      <c r="K124" s="121"/>
      <c r="L124" s="121"/>
      <c r="M124" s="102">
        <f t="shared" si="28"/>
        <v>46036</v>
      </c>
      <c r="N124" s="120" t="s">
        <v>25</v>
      </c>
      <c r="O124" s="103">
        <f t="shared" ca="1" si="26"/>
        <v>705</v>
      </c>
      <c r="P124" s="109" t="s">
        <v>184</v>
      </c>
      <c r="Q124" s="108" t="str">
        <f t="shared" ca="1" si="27"/>
        <v>SIM</v>
      </c>
    </row>
    <row r="125" spans="2:17" ht="22.5">
      <c r="B125" s="118" t="s">
        <v>228</v>
      </c>
      <c r="C125" s="114">
        <v>45069</v>
      </c>
      <c r="D125" s="115">
        <v>1</v>
      </c>
      <c r="E125" s="49" t="s">
        <v>229</v>
      </c>
      <c r="F125" s="102">
        <v>45306</v>
      </c>
      <c r="G125" s="116" t="s">
        <v>188</v>
      </c>
      <c r="H125" s="116" t="s">
        <v>249</v>
      </c>
      <c r="I125" s="120" t="s">
        <v>25</v>
      </c>
      <c r="J125" s="120"/>
      <c r="K125" s="121"/>
      <c r="L125" s="121"/>
      <c r="M125" s="102">
        <f t="shared" si="28"/>
        <v>46036</v>
      </c>
      <c r="N125" s="120" t="s">
        <v>25</v>
      </c>
      <c r="O125" s="103">
        <f t="shared" ca="1" si="26"/>
        <v>705</v>
      </c>
      <c r="P125" s="109" t="s">
        <v>184</v>
      </c>
      <c r="Q125" s="108" t="str">
        <f t="shared" ca="1" si="27"/>
        <v>SIM</v>
      </c>
    </row>
    <row r="126" spans="2:17" ht="22.5">
      <c r="B126" s="118" t="s">
        <v>228</v>
      </c>
      <c r="C126" s="114">
        <v>45069</v>
      </c>
      <c r="D126" s="115">
        <v>1</v>
      </c>
      <c r="E126" s="49" t="s">
        <v>229</v>
      </c>
      <c r="F126" s="102">
        <v>45306</v>
      </c>
      <c r="G126" s="116" t="s">
        <v>188</v>
      </c>
      <c r="H126" s="116" t="s">
        <v>250</v>
      </c>
      <c r="I126" s="120" t="s">
        <v>25</v>
      </c>
      <c r="J126" s="120"/>
      <c r="K126" s="121"/>
      <c r="L126" s="121"/>
      <c r="M126" s="102">
        <f t="shared" si="28"/>
        <v>46036</v>
      </c>
      <c r="N126" s="120" t="s">
        <v>25</v>
      </c>
      <c r="O126" s="103">
        <f t="shared" ca="1" si="26"/>
        <v>705</v>
      </c>
      <c r="P126" s="109" t="s">
        <v>184</v>
      </c>
      <c r="Q126" s="108" t="str">
        <f t="shared" ca="1" si="27"/>
        <v>SIM</v>
      </c>
    </row>
    <row r="127" spans="2:17" ht="56.25">
      <c r="B127" s="118" t="s">
        <v>228</v>
      </c>
      <c r="C127" s="114">
        <v>45069</v>
      </c>
      <c r="D127" s="115">
        <v>1</v>
      </c>
      <c r="E127" s="49" t="s">
        <v>229</v>
      </c>
      <c r="F127" s="102">
        <v>45306</v>
      </c>
      <c r="G127" s="116" t="s">
        <v>188</v>
      </c>
      <c r="H127" s="116" t="s">
        <v>251</v>
      </c>
      <c r="I127" s="120" t="s">
        <v>25</v>
      </c>
      <c r="J127" s="120"/>
      <c r="K127" s="121"/>
      <c r="L127" s="121"/>
      <c r="M127" s="102">
        <f t="shared" si="28"/>
        <v>46036</v>
      </c>
      <c r="N127" s="120" t="s">
        <v>25</v>
      </c>
      <c r="O127" s="103">
        <f t="shared" ca="1" si="26"/>
        <v>705</v>
      </c>
      <c r="P127" s="109" t="s">
        <v>184</v>
      </c>
      <c r="Q127" s="108" t="str">
        <f t="shared" ca="1" si="27"/>
        <v>SIM</v>
      </c>
    </row>
    <row r="128" spans="2:17" ht="33.75">
      <c r="B128" s="118" t="s">
        <v>228</v>
      </c>
      <c r="C128" s="114">
        <v>45069</v>
      </c>
      <c r="D128" s="115">
        <v>1</v>
      </c>
      <c r="E128" s="49" t="s">
        <v>229</v>
      </c>
      <c r="F128" s="102">
        <v>45306</v>
      </c>
      <c r="G128" s="116" t="s">
        <v>210</v>
      </c>
      <c r="H128" s="116" t="s">
        <v>252</v>
      </c>
      <c r="I128" s="120" t="s">
        <v>25</v>
      </c>
      <c r="J128" s="120"/>
      <c r="K128" s="121"/>
      <c r="L128" s="121"/>
      <c r="M128" s="102">
        <f t="shared" si="28"/>
        <v>46036</v>
      </c>
      <c r="N128" s="120" t="s">
        <v>25</v>
      </c>
      <c r="O128" s="103">
        <f t="shared" ca="1" si="26"/>
        <v>705</v>
      </c>
      <c r="P128" s="109" t="s">
        <v>184</v>
      </c>
      <c r="Q128" s="108" t="str">
        <f t="shared" ca="1" si="27"/>
        <v>SIM</v>
      </c>
    </row>
    <row r="129" spans="2:17" ht="22.5">
      <c r="B129" s="118" t="s">
        <v>228</v>
      </c>
      <c r="C129" s="114">
        <v>45069</v>
      </c>
      <c r="D129" s="115">
        <v>1</v>
      </c>
      <c r="E129" s="49" t="s">
        <v>229</v>
      </c>
      <c r="F129" s="102">
        <v>45306</v>
      </c>
      <c r="G129" s="116" t="s">
        <v>253</v>
      </c>
      <c r="H129" s="116" t="s">
        <v>254</v>
      </c>
      <c r="I129" s="120" t="s">
        <v>25</v>
      </c>
      <c r="J129" s="120"/>
      <c r="K129" s="121"/>
      <c r="L129" s="121"/>
      <c r="M129" s="102">
        <f t="shared" si="28"/>
        <v>46036</v>
      </c>
      <c r="N129" s="120" t="s">
        <v>25</v>
      </c>
      <c r="O129" s="103">
        <f t="shared" ca="1" si="26"/>
        <v>705</v>
      </c>
      <c r="P129" s="109" t="s">
        <v>184</v>
      </c>
      <c r="Q129" s="108" t="str">
        <f t="shared" ca="1" si="27"/>
        <v>SIM</v>
      </c>
    </row>
    <row r="130" spans="2:17" ht="33.75">
      <c r="B130" s="118" t="s">
        <v>228</v>
      </c>
      <c r="C130" s="114">
        <v>45069</v>
      </c>
      <c r="D130" s="115">
        <v>1</v>
      </c>
      <c r="E130" s="49" t="s">
        <v>229</v>
      </c>
      <c r="F130" s="102">
        <v>45306</v>
      </c>
      <c r="G130" s="116" t="s">
        <v>255</v>
      </c>
      <c r="H130" s="116" t="s">
        <v>256</v>
      </c>
      <c r="I130" s="120" t="s">
        <v>25</v>
      </c>
      <c r="J130" s="120"/>
      <c r="K130" s="121"/>
      <c r="L130" s="121"/>
      <c r="M130" s="102">
        <f t="shared" si="28"/>
        <v>46036</v>
      </c>
      <c r="N130" s="120" t="s">
        <v>25</v>
      </c>
      <c r="O130" s="103">
        <f t="shared" ca="1" si="26"/>
        <v>705</v>
      </c>
      <c r="P130" s="109" t="s">
        <v>184</v>
      </c>
      <c r="Q130" s="108" t="str">
        <f t="shared" ca="1" si="27"/>
        <v>SIM</v>
      </c>
    </row>
    <row r="131" spans="2:17" ht="22.5">
      <c r="B131" s="118" t="s">
        <v>228</v>
      </c>
      <c r="C131" s="114">
        <v>45069</v>
      </c>
      <c r="D131" s="115">
        <v>1</v>
      </c>
      <c r="E131" s="49" t="s">
        <v>229</v>
      </c>
      <c r="F131" s="102">
        <v>45306</v>
      </c>
      <c r="G131" s="116" t="s">
        <v>257</v>
      </c>
      <c r="H131" s="116" t="s">
        <v>258</v>
      </c>
      <c r="I131" s="120" t="s">
        <v>25</v>
      </c>
      <c r="J131" s="120"/>
      <c r="K131" s="121"/>
      <c r="L131" s="121"/>
      <c r="M131" s="102">
        <f t="shared" si="28"/>
        <v>46036</v>
      </c>
      <c r="N131" s="120" t="s">
        <v>25</v>
      </c>
      <c r="O131" s="103">
        <f t="shared" ca="1" si="26"/>
        <v>705</v>
      </c>
      <c r="P131" s="109" t="s">
        <v>184</v>
      </c>
      <c r="Q131" s="108" t="str">
        <f t="shared" ca="1" si="27"/>
        <v>SIM</v>
      </c>
    </row>
    <row r="132" spans="2:17" ht="33.75">
      <c r="B132" s="118" t="s">
        <v>228</v>
      </c>
      <c r="C132" s="114">
        <v>45069</v>
      </c>
      <c r="D132" s="115">
        <v>1</v>
      </c>
      <c r="E132" s="49" t="s">
        <v>229</v>
      </c>
      <c r="F132" s="102">
        <v>45306</v>
      </c>
      <c r="G132" s="116" t="s">
        <v>219</v>
      </c>
      <c r="H132" s="116" t="s">
        <v>220</v>
      </c>
      <c r="I132" s="120" t="s">
        <v>25</v>
      </c>
      <c r="J132" s="120"/>
      <c r="K132" s="121"/>
      <c r="L132" s="121"/>
      <c r="M132" s="102">
        <f t="shared" si="28"/>
        <v>46036</v>
      </c>
      <c r="N132" s="120" t="s">
        <v>25</v>
      </c>
      <c r="O132" s="103">
        <f t="shared" ca="1" si="26"/>
        <v>705</v>
      </c>
      <c r="P132" s="109" t="s">
        <v>184</v>
      </c>
      <c r="Q132" s="108" t="str">
        <f t="shared" ca="1" si="27"/>
        <v>SIM</v>
      </c>
    </row>
    <row r="133" spans="2:17" ht="33.75">
      <c r="B133" s="118" t="s">
        <v>228</v>
      </c>
      <c r="C133" s="114">
        <v>45069</v>
      </c>
      <c r="D133" s="115">
        <v>1</v>
      </c>
      <c r="E133" s="49" t="s">
        <v>229</v>
      </c>
      <c r="F133" s="102">
        <v>45306</v>
      </c>
      <c r="G133" s="116" t="s">
        <v>214</v>
      </c>
      <c r="H133" s="116" t="s">
        <v>216</v>
      </c>
      <c r="I133" s="120" t="s">
        <v>25</v>
      </c>
      <c r="J133" s="120"/>
      <c r="K133" s="121"/>
      <c r="L133" s="121"/>
      <c r="M133" s="102">
        <f t="shared" si="28"/>
        <v>46036</v>
      </c>
      <c r="N133" s="120" t="s">
        <v>25</v>
      </c>
      <c r="O133" s="103">
        <f t="shared" ca="1" si="26"/>
        <v>705</v>
      </c>
      <c r="P133" s="109" t="s">
        <v>184</v>
      </c>
      <c r="Q133" s="108" t="str">
        <f t="shared" ca="1" si="27"/>
        <v>SIM</v>
      </c>
    </row>
    <row r="134" spans="2:17" ht="33.75">
      <c r="B134" s="118" t="s">
        <v>228</v>
      </c>
      <c r="C134" s="114">
        <v>45069</v>
      </c>
      <c r="D134" s="115">
        <v>1</v>
      </c>
      <c r="E134" s="49" t="s">
        <v>229</v>
      </c>
      <c r="F134" s="102">
        <v>45306</v>
      </c>
      <c r="G134" s="116" t="s">
        <v>259</v>
      </c>
      <c r="H134" s="116" t="s">
        <v>260</v>
      </c>
      <c r="I134" s="120" t="s">
        <v>25</v>
      </c>
      <c r="J134" s="120"/>
      <c r="K134" s="121"/>
      <c r="L134" s="121"/>
      <c r="M134" s="102">
        <f t="shared" si="28"/>
        <v>46036</v>
      </c>
      <c r="N134" s="120" t="s">
        <v>25</v>
      </c>
      <c r="O134" s="103">
        <f t="shared" ca="1" si="26"/>
        <v>705</v>
      </c>
      <c r="P134" s="109" t="s">
        <v>184</v>
      </c>
      <c r="Q134" s="108" t="str">
        <f t="shared" ca="1" si="27"/>
        <v>SIM</v>
      </c>
    </row>
    <row r="135" spans="2:17" ht="22.5">
      <c r="B135" s="118" t="s">
        <v>228</v>
      </c>
      <c r="C135" s="114">
        <v>45069</v>
      </c>
      <c r="D135" s="115">
        <v>1</v>
      </c>
      <c r="E135" s="49" t="s">
        <v>229</v>
      </c>
      <c r="F135" s="102">
        <v>45306</v>
      </c>
      <c r="G135" s="116" t="s">
        <v>259</v>
      </c>
      <c r="H135" s="116" t="s">
        <v>261</v>
      </c>
      <c r="I135" s="120" t="s">
        <v>25</v>
      </c>
      <c r="J135" s="120"/>
      <c r="K135" s="121"/>
      <c r="L135" s="121"/>
      <c r="M135" s="102">
        <f t="shared" si="28"/>
        <v>46036</v>
      </c>
      <c r="N135" s="120" t="s">
        <v>25</v>
      </c>
      <c r="O135" s="103">
        <f t="shared" ca="1" si="26"/>
        <v>705</v>
      </c>
      <c r="P135" s="109" t="s">
        <v>184</v>
      </c>
      <c r="Q135" s="108" t="str">
        <f t="shared" ca="1" si="27"/>
        <v>SIM</v>
      </c>
    </row>
    <row r="136" spans="2:17" ht="33.75">
      <c r="B136" s="118" t="s">
        <v>228</v>
      </c>
      <c r="C136" s="114">
        <v>45069</v>
      </c>
      <c r="D136" s="115">
        <v>1</v>
      </c>
      <c r="E136" s="49" t="s">
        <v>229</v>
      </c>
      <c r="F136" s="102">
        <v>45306</v>
      </c>
      <c r="G136" s="116" t="s">
        <v>262</v>
      </c>
      <c r="H136" s="116" t="s">
        <v>263</v>
      </c>
      <c r="I136" s="120" t="s">
        <v>25</v>
      </c>
      <c r="J136" s="120"/>
      <c r="K136" s="121"/>
      <c r="L136" s="121"/>
      <c r="M136" s="102">
        <f t="shared" si="28"/>
        <v>46036</v>
      </c>
      <c r="N136" s="120" t="s">
        <v>25</v>
      </c>
      <c r="O136" s="103">
        <f t="shared" ca="1" si="26"/>
        <v>705</v>
      </c>
      <c r="P136" s="109" t="s">
        <v>184</v>
      </c>
      <c r="Q136" s="108" t="str">
        <f t="shared" ca="1" si="27"/>
        <v>SIM</v>
      </c>
    </row>
    <row r="137" spans="2:17" ht="22.5">
      <c r="B137" s="118" t="s">
        <v>228</v>
      </c>
      <c r="C137" s="114">
        <v>45069</v>
      </c>
      <c r="D137" s="115">
        <v>1</v>
      </c>
      <c r="E137" s="49" t="s">
        <v>229</v>
      </c>
      <c r="F137" s="102">
        <v>45306</v>
      </c>
      <c r="G137" s="116" t="s">
        <v>264</v>
      </c>
      <c r="H137" s="116" t="s">
        <v>265</v>
      </c>
      <c r="I137" s="120" t="s">
        <v>25</v>
      </c>
      <c r="J137" s="120"/>
      <c r="K137" s="121"/>
      <c r="L137" s="121"/>
      <c r="M137" s="102">
        <f t="shared" si="28"/>
        <v>46036</v>
      </c>
      <c r="N137" s="120" t="s">
        <v>25</v>
      </c>
      <c r="O137" s="103">
        <f t="shared" ca="1" si="26"/>
        <v>705</v>
      </c>
      <c r="P137" s="109" t="s">
        <v>184</v>
      </c>
      <c r="Q137" s="108" t="str">
        <f t="shared" ca="1" si="27"/>
        <v>SIM</v>
      </c>
    </row>
    <row r="138" spans="2:17" ht="22.5">
      <c r="B138" s="118" t="s">
        <v>228</v>
      </c>
      <c r="C138" s="114">
        <v>45069</v>
      </c>
      <c r="D138" s="115">
        <v>1</v>
      </c>
      <c r="E138" s="49" t="s">
        <v>229</v>
      </c>
      <c r="F138" s="102">
        <v>45306</v>
      </c>
      <c r="G138" s="116" t="s">
        <v>224</v>
      </c>
      <c r="H138" s="116" t="s">
        <v>266</v>
      </c>
      <c r="I138" s="120" t="s">
        <v>25</v>
      </c>
      <c r="J138" s="120"/>
      <c r="K138" s="121"/>
      <c r="L138" s="121"/>
      <c r="M138" s="102">
        <f t="shared" si="28"/>
        <v>46036</v>
      </c>
      <c r="N138" s="120" t="s">
        <v>25</v>
      </c>
      <c r="O138" s="103">
        <f t="shared" ca="1" si="26"/>
        <v>705</v>
      </c>
      <c r="P138" s="109" t="s">
        <v>184</v>
      </c>
      <c r="Q138" s="108" t="str">
        <f t="shared" ca="1" si="27"/>
        <v>SIM</v>
      </c>
    </row>
    <row r="139" spans="2:17" ht="33.75">
      <c r="B139" s="118" t="s">
        <v>228</v>
      </c>
      <c r="C139" s="114">
        <v>45069</v>
      </c>
      <c r="D139" s="115">
        <v>1</v>
      </c>
      <c r="E139" s="49" t="s">
        <v>229</v>
      </c>
      <c r="F139" s="102">
        <v>45306</v>
      </c>
      <c r="G139" s="116" t="s">
        <v>267</v>
      </c>
      <c r="H139" s="116" t="s">
        <v>268</v>
      </c>
      <c r="I139" s="120" t="s">
        <v>25</v>
      </c>
      <c r="J139" s="120"/>
      <c r="K139" s="121"/>
      <c r="L139" s="121"/>
      <c r="M139" s="102">
        <f t="shared" si="28"/>
        <v>46036</v>
      </c>
      <c r="N139" s="120" t="s">
        <v>25</v>
      </c>
      <c r="O139" s="103">
        <f t="shared" ca="1" si="26"/>
        <v>705</v>
      </c>
      <c r="P139" s="109" t="s">
        <v>184</v>
      </c>
      <c r="Q139" s="108" t="str">
        <f t="shared" ca="1" si="27"/>
        <v>SIM</v>
      </c>
    </row>
    <row r="140" spans="2:17" ht="33.75">
      <c r="B140" s="118" t="s">
        <v>228</v>
      </c>
      <c r="C140" s="114">
        <v>45069</v>
      </c>
      <c r="D140" s="115">
        <v>1</v>
      </c>
      <c r="E140" s="49" t="s">
        <v>229</v>
      </c>
      <c r="F140" s="102">
        <v>45306</v>
      </c>
      <c r="G140" s="116" t="s">
        <v>269</v>
      </c>
      <c r="H140" s="116" t="s">
        <v>270</v>
      </c>
      <c r="I140" s="120" t="s">
        <v>25</v>
      </c>
      <c r="J140" s="120"/>
      <c r="K140" s="121"/>
      <c r="L140" s="121"/>
      <c r="M140" s="102">
        <f t="shared" si="28"/>
        <v>46036</v>
      </c>
      <c r="N140" s="120" t="s">
        <v>25</v>
      </c>
      <c r="O140" s="103">
        <f t="shared" ca="1" si="26"/>
        <v>705</v>
      </c>
      <c r="P140" s="109" t="s">
        <v>184</v>
      </c>
      <c r="Q140" s="108" t="str">
        <f t="shared" ca="1" si="27"/>
        <v>SIM</v>
      </c>
    </row>
    <row r="141" spans="2:17" ht="33.75">
      <c r="B141" s="118" t="s">
        <v>228</v>
      </c>
      <c r="C141" s="114">
        <v>45069</v>
      </c>
      <c r="D141" s="115">
        <v>1</v>
      </c>
      <c r="E141" s="49" t="s">
        <v>229</v>
      </c>
      <c r="F141" s="102">
        <v>45306</v>
      </c>
      <c r="G141" s="116" t="s">
        <v>269</v>
      </c>
      <c r="H141" s="116" t="s">
        <v>271</v>
      </c>
      <c r="I141" s="120" t="s">
        <v>25</v>
      </c>
      <c r="J141" s="120"/>
      <c r="K141" s="121"/>
      <c r="L141" s="121"/>
      <c r="M141" s="102">
        <f t="shared" si="28"/>
        <v>46036</v>
      </c>
      <c r="N141" s="120" t="s">
        <v>25</v>
      </c>
      <c r="O141" s="103">
        <f t="shared" ca="1" si="26"/>
        <v>705</v>
      </c>
      <c r="P141" s="109" t="s">
        <v>184</v>
      </c>
      <c r="Q141" s="108" t="str">
        <f t="shared" ca="1" si="27"/>
        <v>SIM</v>
      </c>
    </row>
    <row r="142" spans="2:17" ht="33.75">
      <c r="B142" s="118" t="s">
        <v>228</v>
      </c>
      <c r="C142" s="114">
        <v>45069</v>
      </c>
      <c r="D142" s="115">
        <v>1</v>
      </c>
      <c r="E142" s="49" t="s">
        <v>229</v>
      </c>
      <c r="F142" s="102">
        <v>45306</v>
      </c>
      <c r="G142" s="116" t="s">
        <v>269</v>
      </c>
      <c r="H142" s="116" t="s">
        <v>272</v>
      </c>
      <c r="I142" s="120" t="s">
        <v>25</v>
      </c>
      <c r="J142" s="120"/>
      <c r="K142" s="121"/>
      <c r="L142" s="121"/>
      <c r="M142" s="102">
        <f t="shared" si="28"/>
        <v>46036</v>
      </c>
      <c r="N142" s="120" t="s">
        <v>25</v>
      </c>
      <c r="O142" s="103">
        <f t="shared" ca="1" si="26"/>
        <v>705</v>
      </c>
      <c r="P142" s="109" t="s">
        <v>184</v>
      </c>
      <c r="Q142" s="108" t="str">
        <f t="shared" ca="1" si="27"/>
        <v>SIM</v>
      </c>
    </row>
    <row r="143" spans="2:17" ht="33.75">
      <c r="B143" s="118" t="s">
        <v>228</v>
      </c>
      <c r="C143" s="114">
        <v>45069</v>
      </c>
      <c r="D143" s="115">
        <v>1</v>
      </c>
      <c r="E143" s="49" t="s">
        <v>229</v>
      </c>
      <c r="F143" s="102">
        <v>45306</v>
      </c>
      <c r="G143" s="116" t="s">
        <v>273</v>
      </c>
      <c r="H143" s="116" t="s">
        <v>274</v>
      </c>
      <c r="I143" s="120" t="s">
        <v>25</v>
      </c>
      <c r="J143" s="120"/>
      <c r="K143" s="121"/>
      <c r="L143" s="121"/>
      <c r="M143" s="102">
        <f t="shared" si="28"/>
        <v>46036</v>
      </c>
      <c r="N143" s="120" t="s">
        <v>25</v>
      </c>
      <c r="O143" s="103">
        <f t="shared" ca="1" si="26"/>
        <v>705</v>
      </c>
      <c r="P143" s="109" t="s">
        <v>184</v>
      </c>
      <c r="Q143" s="108" t="str">
        <f t="shared" ca="1" si="27"/>
        <v>SIM</v>
      </c>
    </row>
    <row r="144" spans="2:17" ht="45">
      <c r="B144" s="118" t="s">
        <v>228</v>
      </c>
      <c r="C144" s="114">
        <v>45069</v>
      </c>
      <c r="D144" s="115">
        <v>1</v>
      </c>
      <c r="E144" s="49" t="s">
        <v>229</v>
      </c>
      <c r="F144" s="102">
        <v>45306</v>
      </c>
      <c r="G144" s="116" t="s">
        <v>275</v>
      </c>
      <c r="H144" s="116" t="s">
        <v>276</v>
      </c>
      <c r="I144" s="120" t="s">
        <v>25</v>
      </c>
      <c r="J144" s="120"/>
      <c r="K144" s="121"/>
      <c r="L144" s="121"/>
      <c r="M144" s="102">
        <f t="shared" si="28"/>
        <v>46036</v>
      </c>
      <c r="N144" s="120" t="s">
        <v>25</v>
      </c>
      <c r="O144" s="103">
        <f t="shared" ca="1" si="26"/>
        <v>705</v>
      </c>
      <c r="P144" s="109" t="s">
        <v>184</v>
      </c>
      <c r="Q144" s="108" t="str">
        <f t="shared" ca="1" si="27"/>
        <v>SIM</v>
      </c>
    </row>
    <row r="145" spans="2:17" ht="22.5">
      <c r="B145" s="118" t="s">
        <v>228</v>
      </c>
      <c r="C145" s="114">
        <v>45069</v>
      </c>
      <c r="D145" s="115">
        <v>1</v>
      </c>
      <c r="E145" s="49" t="s">
        <v>229</v>
      </c>
      <c r="F145" s="102">
        <v>45306</v>
      </c>
      <c r="G145" s="116" t="s">
        <v>277</v>
      </c>
      <c r="H145" s="116" t="s">
        <v>278</v>
      </c>
      <c r="I145" s="120" t="s">
        <v>25</v>
      </c>
      <c r="J145" s="120"/>
      <c r="K145" s="121"/>
      <c r="L145" s="121"/>
      <c r="M145" s="102">
        <f t="shared" si="28"/>
        <v>46036</v>
      </c>
      <c r="N145" s="120" t="s">
        <v>25</v>
      </c>
      <c r="O145" s="103">
        <f t="shared" ca="1" si="26"/>
        <v>705</v>
      </c>
      <c r="P145" s="109" t="s">
        <v>184</v>
      </c>
      <c r="Q145" s="108" t="str">
        <f t="shared" ca="1" si="27"/>
        <v>SIM</v>
      </c>
    </row>
    <row r="146" spans="2:17">
      <c r="B146" s="139" t="s">
        <v>279</v>
      </c>
      <c r="C146" s="139"/>
      <c r="D146" s="122">
        <f ca="1">SUMIF(Q8:Q145,"SIM",D8:D145)</f>
        <v>115</v>
      </c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4" t="s">
        <v>184</v>
      </c>
    </row>
    <row r="147" spans="2:17" ht="15.75" customHeight="1"/>
    <row r="148" spans="2:17" ht="15.75" customHeight="1"/>
    <row r="149" spans="2:17" ht="15.75" customHeight="1"/>
    <row r="150" spans="2:17" ht="15.75" customHeight="1"/>
    <row r="151" spans="2:17" ht="15.75" customHeight="1"/>
    <row r="152" spans="2:17" ht="15.75" customHeight="1"/>
    <row r="153" spans="2:17" ht="15.75" customHeight="1"/>
    <row r="154" spans="2:17" ht="15.75" customHeight="1"/>
    <row r="155" spans="2:17" ht="15.75" customHeight="1"/>
    <row r="156" spans="2:17" ht="15.75" customHeight="1"/>
    <row r="157" spans="2:17" ht="15.75" customHeight="1"/>
    <row r="158" spans="2:17" ht="15.75" customHeight="1"/>
    <row r="159" spans="2:17" ht="15.75" customHeight="1"/>
    <row r="160" spans="2:17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</sheetData>
  <autoFilter ref="B7:Q146" xr:uid="{00000000-0009-0000-0000-000000000000}">
    <filterColumn colId="15">
      <filters>
        <filter val="SIM"/>
      </filters>
    </filterColumn>
  </autoFilter>
  <mergeCells count="130">
    <mergeCell ref="P13:P14"/>
    <mergeCell ref="P15:P16"/>
    <mergeCell ref="P18:P19"/>
    <mergeCell ref="P21:P23"/>
    <mergeCell ref="P24:P25"/>
    <mergeCell ref="P27:P29"/>
    <mergeCell ref="P30:P37"/>
    <mergeCell ref="P39:P43"/>
    <mergeCell ref="Q13:Q14"/>
    <mergeCell ref="Q15:Q16"/>
    <mergeCell ref="Q18:Q19"/>
    <mergeCell ref="Q21:Q23"/>
    <mergeCell ref="Q24:Q25"/>
    <mergeCell ref="Q27:Q29"/>
    <mergeCell ref="Q30:Q37"/>
    <mergeCell ref="Q39:Q43"/>
    <mergeCell ref="N13:N14"/>
    <mergeCell ref="N15:N16"/>
    <mergeCell ref="N21:N23"/>
    <mergeCell ref="N24:N25"/>
    <mergeCell ref="N27:N29"/>
    <mergeCell ref="N30:N37"/>
    <mergeCell ref="N39:N43"/>
    <mergeCell ref="N45:N81"/>
    <mergeCell ref="O13:O14"/>
    <mergeCell ref="O15:O16"/>
    <mergeCell ref="O18:O19"/>
    <mergeCell ref="O21:O23"/>
    <mergeCell ref="O24:O25"/>
    <mergeCell ref="O27:O29"/>
    <mergeCell ref="O30:O37"/>
    <mergeCell ref="O39:O43"/>
    <mergeCell ref="L13:L14"/>
    <mergeCell ref="L15:L16"/>
    <mergeCell ref="L18:L19"/>
    <mergeCell ref="L21:L23"/>
    <mergeCell ref="L27:L29"/>
    <mergeCell ref="L30:L37"/>
    <mergeCell ref="L39:L43"/>
    <mergeCell ref="M13:M14"/>
    <mergeCell ref="M15:M16"/>
    <mergeCell ref="M18:M19"/>
    <mergeCell ref="M21:M23"/>
    <mergeCell ref="M24:M25"/>
    <mergeCell ref="M27:M29"/>
    <mergeCell ref="M30:M37"/>
    <mergeCell ref="M39:M43"/>
    <mergeCell ref="J13:J14"/>
    <mergeCell ref="J15:J16"/>
    <mergeCell ref="J18:J19"/>
    <mergeCell ref="J21:J23"/>
    <mergeCell ref="J27:J29"/>
    <mergeCell ref="J30:J37"/>
    <mergeCell ref="J39:J43"/>
    <mergeCell ref="J45:J81"/>
    <mergeCell ref="K13:K14"/>
    <mergeCell ref="K15:K16"/>
    <mergeCell ref="K18:K19"/>
    <mergeCell ref="K21:K23"/>
    <mergeCell ref="K27:K29"/>
    <mergeCell ref="K30:K37"/>
    <mergeCell ref="K39:K43"/>
    <mergeCell ref="G97:G98"/>
    <mergeCell ref="G104:G105"/>
    <mergeCell ref="G107:G108"/>
    <mergeCell ref="I13:I14"/>
    <mergeCell ref="I15:I16"/>
    <mergeCell ref="I18:I19"/>
    <mergeCell ref="I21:I23"/>
    <mergeCell ref="I27:I29"/>
    <mergeCell ref="I30:I37"/>
    <mergeCell ref="I39:I43"/>
    <mergeCell ref="I45:I81"/>
    <mergeCell ref="G48:G53"/>
    <mergeCell ref="G54:G55"/>
    <mergeCell ref="G56:G57"/>
    <mergeCell ref="G71:G74"/>
    <mergeCell ref="G76:G77"/>
    <mergeCell ref="G78:G81"/>
    <mergeCell ref="G83:G84"/>
    <mergeCell ref="G86:G90"/>
    <mergeCell ref="G92:G96"/>
    <mergeCell ref="F13:F14"/>
    <mergeCell ref="F15:F16"/>
    <mergeCell ref="F18:F19"/>
    <mergeCell ref="F21:F23"/>
    <mergeCell ref="F24:F25"/>
    <mergeCell ref="F27:F29"/>
    <mergeCell ref="F30:F37"/>
    <mergeCell ref="F39:F43"/>
    <mergeCell ref="G13:G16"/>
    <mergeCell ref="G18:G19"/>
    <mergeCell ref="G21:G22"/>
    <mergeCell ref="G34:G37"/>
    <mergeCell ref="G39:G40"/>
    <mergeCell ref="D24:D26"/>
    <mergeCell ref="D27:D29"/>
    <mergeCell ref="D30:D44"/>
    <mergeCell ref="E13:E14"/>
    <mergeCell ref="E15:E16"/>
    <mergeCell ref="E18:E19"/>
    <mergeCell ref="E21:E23"/>
    <mergeCell ref="E24:E25"/>
    <mergeCell ref="E27:E29"/>
    <mergeCell ref="E30:E37"/>
    <mergeCell ref="E39:E43"/>
    <mergeCell ref="B2:Q2"/>
    <mergeCell ref="B3:Q3"/>
    <mergeCell ref="C4:Q4"/>
    <mergeCell ref="C5:Q5"/>
    <mergeCell ref="B6:Q6"/>
    <mergeCell ref="B146:C146"/>
    <mergeCell ref="B8:B12"/>
    <mergeCell ref="B13:B16"/>
    <mergeCell ref="B18:B20"/>
    <mergeCell ref="B21:B23"/>
    <mergeCell ref="B24:B26"/>
    <mergeCell ref="B27:B29"/>
    <mergeCell ref="B30:B44"/>
    <mergeCell ref="C8:C12"/>
    <mergeCell ref="C13:C16"/>
    <mergeCell ref="C18:C20"/>
    <mergeCell ref="C21:C23"/>
    <mergeCell ref="C24:C26"/>
    <mergeCell ref="C27:C29"/>
    <mergeCell ref="C30:C44"/>
    <mergeCell ref="D8:D12"/>
    <mergeCell ref="D13:D16"/>
    <mergeCell ref="D18:D20"/>
    <mergeCell ref="D21:D23"/>
  </mergeCells>
  <conditionalFormatting sqref="O112:O145">
    <cfRule type="cellIs" dxfId="31" priority="124" operator="lessThan">
      <formula>0</formula>
    </cfRule>
  </conditionalFormatting>
  <conditionalFormatting sqref="O46:P81">
    <cfRule type="cellIs" dxfId="30" priority="3" operator="lessThan">
      <formula>0</formula>
    </cfRule>
  </conditionalFormatting>
  <conditionalFormatting sqref="O46:Q81">
    <cfRule type="cellIs" dxfId="29" priority="2" operator="between">
      <formula>0</formula>
      <formula>60</formula>
    </cfRule>
  </conditionalFormatting>
  <conditionalFormatting sqref="P46:P81">
    <cfRule type="cellIs" dxfId="28" priority="5" operator="equal">
      <formula>"SIM"</formula>
    </cfRule>
  </conditionalFormatting>
  <conditionalFormatting sqref="P82:P145">
    <cfRule type="cellIs" dxfId="27" priority="274" operator="equal">
      <formula>"SIM"</formula>
    </cfRule>
  </conditionalFormatting>
  <conditionalFormatting sqref="P83:P145">
    <cfRule type="cellIs" dxfId="26" priority="24" operator="lessThan">
      <formula>0</formula>
    </cfRule>
    <cfRule type="cellIs" dxfId="25" priority="74" operator="between">
      <formula>0</formula>
      <formula>60</formula>
    </cfRule>
  </conditionalFormatting>
  <conditionalFormatting sqref="Q46:Q145">
    <cfRule type="cellIs" dxfId="24" priority="1" operator="equal">
      <formula>"NÃO"</formula>
    </cfRule>
  </conditionalFormatting>
  <pageMargins left="0.511811023622047" right="0.511811023622047" top="0.78740157480314998" bottom="0.78740157480314998" header="0" footer="0"/>
  <pageSetup paperSize="9" scale="44" orientation="portrait"/>
  <rowBreaks count="1" manualBreakCount="1">
    <brk id="8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B2:Q996"/>
  <sheetViews>
    <sheetView workbookViewId="0">
      <pane xSplit="1" ySplit="7" topLeftCell="B85" activePane="bottomRight" state="frozen"/>
      <selection pane="topRight"/>
      <selection pane="bottomLeft"/>
      <selection pane="bottomRight" activeCell="B5" sqref="B5"/>
    </sheetView>
  </sheetViews>
  <sheetFormatPr defaultColWidth="14.42578125" defaultRowHeight="15" customHeight="1"/>
  <cols>
    <col min="1" max="1" width="8.7109375" customWidth="1"/>
    <col min="2" max="3" width="10.7109375" customWidth="1"/>
    <col min="4" max="4" width="12.140625" customWidth="1"/>
    <col min="5" max="5" width="13.7109375" customWidth="1"/>
    <col min="6" max="6" width="10.7109375" customWidth="1"/>
    <col min="7" max="7" width="12.7109375" customWidth="1"/>
    <col min="8" max="8" width="25.7109375" customWidth="1"/>
    <col min="9" max="10" width="10.7109375" hidden="1" customWidth="1"/>
    <col min="11" max="11" width="12.7109375" customWidth="1"/>
    <col min="12" max="13" width="10.7109375" customWidth="1"/>
    <col min="14" max="14" width="10.7109375" hidden="1" customWidth="1"/>
    <col min="15" max="15" width="10.7109375" customWidth="1"/>
    <col min="16" max="16" width="11.7109375" customWidth="1"/>
    <col min="17" max="17" width="10.7109375" customWidth="1"/>
    <col min="18" max="27" width="8.7109375" customWidth="1"/>
  </cols>
  <sheetData>
    <row r="2" spans="2:17" ht="31.5">
      <c r="B2" s="183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84"/>
    </row>
    <row r="3" spans="2:17" ht="21">
      <c r="B3" s="185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86"/>
    </row>
    <row r="4" spans="2:17" ht="18.75">
      <c r="B4" s="60" t="s">
        <v>2</v>
      </c>
      <c r="C4" s="131" t="s">
        <v>3</v>
      </c>
      <c r="D4" s="13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86"/>
    </row>
    <row r="5" spans="2:17" ht="15.75">
      <c r="B5" s="61">
        <f>'Docente Efetivo'!B5</f>
        <v>45331</v>
      </c>
      <c r="C5" s="133" t="s">
        <v>4</v>
      </c>
      <c r="D5" s="133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87"/>
    </row>
    <row r="6" spans="2:17" ht="23.25">
      <c r="B6" s="188" t="s">
        <v>5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86"/>
    </row>
    <row r="7" spans="2:17" ht="94.5">
      <c r="B7" s="5" t="s">
        <v>6</v>
      </c>
      <c r="C7" s="4" t="s">
        <v>7</v>
      </c>
      <c r="D7" s="62" t="s">
        <v>280</v>
      </c>
      <c r="E7" s="5" t="s">
        <v>9</v>
      </c>
      <c r="F7" s="4" t="s">
        <v>7</v>
      </c>
      <c r="G7" s="62" t="s">
        <v>281</v>
      </c>
      <c r="H7" s="62" t="s">
        <v>282</v>
      </c>
      <c r="I7" s="5" t="s">
        <v>12</v>
      </c>
      <c r="J7" s="4" t="s">
        <v>7</v>
      </c>
      <c r="K7" s="5" t="s">
        <v>13</v>
      </c>
      <c r="L7" s="4" t="s">
        <v>7</v>
      </c>
      <c r="M7" s="7" t="s">
        <v>14</v>
      </c>
      <c r="N7" s="7" t="s">
        <v>15</v>
      </c>
      <c r="O7" s="7" t="s">
        <v>283</v>
      </c>
      <c r="P7" s="7" t="s">
        <v>17</v>
      </c>
      <c r="Q7" s="7" t="s">
        <v>18</v>
      </c>
    </row>
    <row r="8" spans="2:17" hidden="1">
      <c r="B8" s="189" t="s">
        <v>284</v>
      </c>
      <c r="C8" s="144">
        <v>43455</v>
      </c>
      <c r="D8" s="148">
        <v>199</v>
      </c>
      <c r="E8" s="148" t="s">
        <v>285</v>
      </c>
      <c r="F8" s="144">
        <v>43888</v>
      </c>
      <c r="G8" s="144" t="s">
        <v>286</v>
      </c>
      <c r="H8" s="63" t="s">
        <v>287</v>
      </c>
      <c r="I8" s="148" t="s">
        <v>288</v>
      </c>
      <c r="J8" s="144">
        <v>43983</v>
      </c>
      <c r="K8" s="199" t="s">
        <v>289</v>
      </c>
      <c r="L8" s="144">
        <v>44287</v>
      </c>
      <c r="M8" s="144">
        <f>IF(J8&lt;&gt;0,F8+217+366,F8+366)+IF(L8&lt;&gt;0,365,0)</f>
        <v>44836</v>
      </c>
      <c r="N8" s="144">
        <f>M8+365</f>
        <v>45201</v>
      </c>
      <c r="O8" s="148">
        <f ca="1">N8-TODAY()</f>
        <v>-130</v>
      </c>
      <c r="P8" s="148" t="str">
        <f>IF(K8&lt;&gt;0,"NÃO","SIM")</f>
        <v>NÃO</v>
      </c>
      <c r="Q8" s="201" t="str">
        <f ca="1">IF(O8&lt;0,"NÃO","SIM")</f>
        <v>NÃO</v>
      </c>
    </row>
    <row r="9" spans="2:17" hidden="1">
      <c r="B9" s="190"/>
      <c r="C9" s="193"/>
      <c r="D9" s="149"/>
      <c r="E9" s="193"/>
      <c r="F9" s="193"/>
      <c r="G9" s="193"/>
      <c r="H9" s="64" t="s">
        <v>290</v>
      </c>
      <c r="I9" s="193"/>
      <c r="J9" s="193"/>
      <c r="K9" s="193"/>
      <c r="L9" s="193"/>
      <c r="M9" s="193"/>
      <c r="N9" s="145"/>
      <c r="O9" s="193"/>
      <c r="P9" s="193"/>
      <c r="Q9" s="202"/>
    </row>
    <row r="10" spans="2:17" hidden="1">
      <c r="B10" s="190"/>
      <c r="C10" s="193"/>
      <c r="D10" s="149"/>
      <c r="E10" s="193"/>
      <c r="F10" s="193"/>
      <c r="G10" s="193"/>
      <c r="H10" s="64" t="s">
        <v>291</v>
      </c>
      <c r="I10" s="193"/>
      <c r="J10" s="193"/>
      <c r="K10" s="193"/>
      <c r="L10" s="193"/>
      <c r="M10" s="193"/>
      <c r="N10" s="145"/>
      <c r="O10" s="193"/>
      <c r="P10" s="193"/>
      <c r="Q10" s="202"/>
    </row>
    <row r="11" spans="2:17" ht="23.25" hidden="1">
      <c r="B11" s="190"/>
      <c r="C11" s="193"/>
      <c r="D11" s="149"/>
      <c r="E11" s="193"/>
      <c r="F11" s="193"/>
      <c r="G11" s="193"/>
      <c r="H11" s="64" t="s">
        <v>292</v>
      </c>
      <c r="I11" s="193"/>
      <c r="J11" s="193"/>
      <c r="K11" s="193"/>
      <c r="L11" s="193"/>
      <c r="M11" s="193"/>
      <c r="N11" s="145"/>
      <c r="O11" s="193"/>
      <c r="P11" s="193"/>
      <c r="Q11" s="202"/>
    </row>
    <row r="12" spans="2:17" ht="23.25" hidden="1">
      <c r="B12" s="190"/>
      <c r="C12" s="193"/>
      <c r="D12" s="149"/>
      <c r="E12" s="193"/>
      <c r="F12" s="193"/>
      <c r="G12" s="193"/>
      <c r="H12" s="64" t="s">
        <v>293</v>
      </c>
      <c r="I12" s="193"/>
      <c r="J12" s="193"/>
      <c r="K12" s="193"/>
      <c r="L12" s="193"/>
      <c r="M12" s="193"/>
      <c r="N12" s="145"/>
      <c r="O12" s="193"/>
      <c r="P12" s="193"/>
      <c r="Q12" s="202"/>
    </row>
    <row r="13" spans="2:17" ht="23.25" hidden="1">
      <c r="B13" s="190"/>
      <c r="C13" s="193"/>
      <c r="D13" s="149"/>
      <c r="E13" s="193"/>
      <c r="F13" s="193"/>
      <c r="G13" s="193"/>
      <c r="H13" s="64" t="s">
        <v>294</v>
      </c>
      <c r="I13" s="193"/>
      <c r="J13" s="193"/>
      <c r="K13" s="193"/>
      <c r="L13" s="193"/>
      <c r="M13" s="193"/>
      <c r="N13" s="145"/>
      <c r="O13" s="193"/>
      <c r="P13" s="193"/>
      <c r="Q13" s="202"/>
    </row>
    <row r="14" spans="2:17" ht="23.25" hidden="1">
      <c r="B14" s="190"/>
      <c r="C14" s="193"/>
      <c r="D14" s="149"/>
      <c r="E14" s="193"/>
      <c r="F14" s="193"/>
      <c r="G14" s="193"/>
      <c r="H14" s="65" t="s">
        <v>295</v>
      </c>
      <c r="I14" s="193"/>
      <c r="J14" s="193"/>
      <c r="K14" s="193"/>
      <c r="L14" s="193"/>
      <c r="M14" s="193"/>
      <c r="N14" s="145"/>
      <c r="O14" s="193"/>
      <c r="P14" s="193"/>
      <c r="Q14" s="202"/>
    </row>
    <row r="15" spans="2:17" hidden="1">
      <c r="B15" s="190"/>
      <c r="C15" s="193"/>
      <c r="D15" s="149"/>
      <c r="E15" s="193"/>
      <c r="F15" s="193"/>
      <c r="G15" s="193"/>
      <c r="H15" s="64" t="s">
        <v>296</v>
      </c>
      <c r="I15" s="193"/>
      <c r="J15" s="193"/>
      <c r="K15" s="193"/>
      <c r="L15" s="193"/>
      <c r="M15" s="193"/>
      <c r="N15" s="145"/>
      <c r="O15" s="193"/>
      <c r="P15" s="193"/>
      <c r="Q15" s="202"/>
    </row>
    <row r="16" spans="2:17" hidden="1">
      <c r="B16" s="190"/>
      <c r="C16" s="193"/>
      <c r="D16" s="149"/>
      <c r="E16" s="193"/>
      <c r="F16" s="193"/>
      <c r="G16" s="193"/>
      <c r="H16" s="64" t="s">
        <v>297</v>
      </c>
      <c r="I16" s="193"/>
      <c r="J16" s="193"/>
      <c r="K16" s="193"/>
      <c r="L16" s="193"/>
      <c r="M16" s="193"/>
      <c r="N16" s="145"/>
      <c r="O16" s="193"/>
      <c r="P16" s="193"/>
      <c r="Q16" s="202"/>
    </row>
    <row r="17" spans="2:17" hidden="1">
      <c r="B17" s="190"/>
      <c r="C17" s="193"/>
      <c r="D17" s="149"/>
      <c r="E17" s="193"/>
      <c r="F17" s="193"/>
      <c r="G17" s="193"/>
      <c r="H17" s="64" t="s">
        <v>298</v>
      </c>
      <c r="I17" s="193"/>
      <c r="J17" s="193"/>
      <c r="K17" s="193"/>
      <c r="L17" s="193"/>
      <c r="M17" s="193"/>
      <c r="N17" s="145"/>
      <c r="O17" s="193"/>
      <c r="P17" s="193"/>
      <c r="Q17" s="202"/>
    </row>
    <row r="18" spans="2:17" hidden="1">
      <c r="B18" s="190"/>
      <c r="C18" s="193"/>
      <c r="D18" s="149"/>
      <c r="E18" s="193"/>
      <c r="F18" s="193"/>
      <c r="G18" s="193"/>
      <c r="H18" s="64" t="s">
        <v>299</v>
      </c>
      <c r="I18" s="193"/>
      <c r="J18" s="193"/>
      <c r="K18" s="193"/>
      <c r="L18" s="193"/>
      <c r="M18" s="193"/>
      <c r="N18" s="145"/>
      <c r="O18" s="193"/>
      <c r="P18" s="193"/>
      <c r="Q18" s="202"/>
    </row>
    <row r="19" spans="2:17" hidden="1">
      <c r="B19" s="190"/>
      <c r="C19" s="193"/>
      <c r="D19" s="149"/>
      <c r="E19" s="193"/>
      <c r="F19" s="193"/>
      <c r="G19" s="193"/>
      <c r="H19" s="64" t="s">
        <v>300</v>
      </c>
      <c r="I19" s="193"/>
      <c r="J19" s="193"/>
      <c r="K19" s="193"/>
      <c r="L19" s="193"/>
      <c r="M19" s="193"/>
      <c r="N19" s="145"/>
      <c r="O19" s="193"/>
      <c r="P19" s="193"/>
      <c r="Q19" s="202"/>
    </row>
    <row r="20" spans="2:17" hidden="1">
      <c r="B20" s="190"/>
      <c r="C20" s="193"/>
      <c r="D20" s="149"/>
      <c r="E20" s="193"/>
      <c r="F20" s="193"/>
      <c r="G20" s="193"/>
      <c r="H20" s="66" t="s">
        <v>301</v>
      </c>
      <c r="I20" s="193"/>
      <c r="J20" s="193"/>
      <c r="K20" s="193"/>
      <c r="L20" s="193"/>
      <c r="M20" s="193"/>
      <c r="N20" s="145"/>
      <c r="O20" s="193"/>
      <c r="P20" s="193"/>
      <c r="Q20" s="202"/>
    </row>
    <row r="21" spans="2:17" ht="15.75" hidden="1" customHeight="1">
      <c r="B21" s="190"/>
      <c r="C21" s="193"/>
      <c r="D21" s="149"/>
      <c r="E21" s="193"/>
      <c r="F21" s="193"/>
      <c r="G21" s="193"/>
      <c r="H21" s="64" t="s">
        <v>302</v>
      </c>
      <c r="I21" s="193"/>
      <c r="J21" s="193"/>
      <c r="K21" s="193"/>
      <c r="L21" s="193"/>
      <c r="M21" s="193"/>
      <c r="N21" s="145"/>
      <c r="O21" s="193"/>
      <c r="P21" s="193"/>
      <c r="Q21" s="202"/>
    </row>
    <row r="22" spans="2:17" ht="15.75" hidden="1" customHeight="1">
      <c r="B22" s="190"/>
      <c r="C22" s="193"/>
      <c r="D22" s="149"/>
      <c r="E22" s="193"/>
      <c r="F22" s="193"/>
      <c r="G22" s="193"/>
      <c r="H22" s="66" t="s">
        <v>303</v>
      </c>
      <c r="I22" s="193"/>
      <c r="J22" s="193"/>
      <c r="K22" s="193"/>
      <c r="L22" s="193"/>
      <c r="M22" s="193"/>
      <c r="N22" s="145"/>
      <c r="O22" s="193"/>
      <c r="P22" s="193"/>
      <c r="Q22" s="202"/>
    </row>
    <row r="23" spans="2:17" ht="15.75" hidden="1" customHeight="1">
      <c r="B23" s="190"/>
      <c r="C23" s="193"/>
      <c r="D23" s="149"/>
      <c r="E23" s="193"/>
      <c r="F23" s="193"/>
      <c r="G23" s="193"/>
      <c r="H23" s="64" t="s">
        <v>304</v>
      </c>
      <c r="I23" s="193"/>
      <c r="J23" s="193"/>
      <c r="K23" s="193"/>
      <c r="L23" s="193"/>
      <c r="M23" s="193"/>
      <c r="N23" s="145"/>
      <c r="O23" s="193"/>
      <c r="P23" s="193"/>
      <c r="Q23" s="202"/>
    </row>
    <row r="24" spans="2:17" ht="15.75" hidden="1" customHeight="1">
      <c r="B24" s="190"/>
      <c r="C24" s="193"/>
      <c r="D24" s="149"/>
      <c r="E24" s="193"/>
      <c r="F24" s="193"/>
      <c r="G24" s="193"/>
      <c r="H24" s="66" t="s">
        <v>305</v>
      </c>
      <c r="I24" s="193"/>
      <c r="J24" s="193"/>
      <c r="K24" s="193"/>
      <c r="L24" s="193"/>
      <c r="M24" s="193"/>
      <c r="N24" s="145"/>
      <c r="O24" s="193"/>
      <c r="P24" s="193"/>
      <c r="Q24" s="202"/>
    </row>
    <row r="25" spans="2:17" ht="15.75" hidden="1" customHeight="1">
      <c r="B25" s="190"/>
      <c r="C25" s="193"/>
      <c r="D25" s="149"/>
      <c r="E25" s="193"/>
      <c r="F25" s="193"/>
      <c r="G25" s="193"/>
      <c r="H25" s="66" t="s">
        <v>306</v>
      </c>
      <c r="I25" s="193"/>
      <c r="J25" s="193"/>
      <c r="K25" s="193"/>
      <c r="L25" s="193"/>
      <c r="M25" s="193"/>
      <c r="N25" s="145"/>
      <c r="O25" s="193"/>
      <c r="P25" s="193"/>
      <c r="Q25" s="202"/>
    </row>
    <row r="26" spans="2:17" ht="15.75" hidden="1" customHeight="1">
      <c r="B26" s="190"/>
      <c r="C26" s="193"/>
      <c r="D26" s="149"/>
      <c r="E26" s="193"/>
      <c r="F26" s="193"/>
      <c r="G26" s="193"/>
      <c r="H26" s="64" t="s">
        <v>307</v>
      </c>
      <c r="I26" s="193"/>
      <c r="J26" s="193"/>
      <c r="K26" s="193"/>
      <c r="L26" s="193"/>
      <c r="M26" s="193"/>
      <c r="N26" s="145"/>
      <c r="O26" s="193"/>
      <c r="P26" s="193"/>
      <c r="Q26" s="202"/>
    </row>
    <row r="27" spans="2:17" ht="15.75" hidden="1" customHeight="1">
      <c r="B27" s="190"/>
      <c r="C27" s="193"/>
      <c r="D27" s="149"/>
      <c r="E27" s="193"/>
      <c r="F27" s="193"/>
      <c r="G27" s="193"/>
      <c r="H27" s="64" t="s">
        <v>308</v>
      </c>
      <c r="I27" s="193"/>
      <c r="J27" s="193"/>
      <c r="K27" s="193"/>
      <c r="L27" s="193"/>
      <c r="M27" s="193"/>
      <c r="N27" s="145"/>
      <c r="O27" s="193"/>
      <c r="P27" s="193"/>
      <c r="Q27" s="202"/>
    </row>
    <row r="28" spans="2:17" ht="15.75" hidden="1" customHeight="1">
      <c r="B28" s="190"/>
      <c r="C28" s="193"/>
      <c r="D28" s="149"/>
      <c r="E28" s="193"/>
      <c r="F28" s="193"/>
      <c r="G28" s="193"/>
      <c r="H28" s="64" t="s">
        <v>309</v>
      </c>
      <c r="I28" s="193"/>
      <c r="J28" s="193"/>
      <c r="K28" s="193"/>
      <c r="L28" s="193"/>
      <c r="M28" s="193"/>
      <c r="N28" s="145"/>
      <c r="O28" s="193"/>
      <c r="P28" s="193"/>
      <c r="Q28" s="202"/>
    </row>
    <row r="29" spans="2:17" ht="15.75" hidden="1" customHeight="1">
      <c r="B29" s="190"/>
      <c r="C29" s="193"/>
      <c r="D29" s="149"/>
      <c r="E29" s="193"/>
      <c r="F29" s="193"/>
      <c r="G29" s="193"/>
      <c r="H29" s="64" t="s">
        <v>310</v>
      </c>
      <c r="I29" s="193"/>
      <c r="J29" s="193"/>
      <c r="K29" s="193"/>
      <c r="L29" s="193"/>
      <c r="M29" s="193"/>
      <c r="N29" s="145"/>
      <c r="O29" s="193"/>
      <c r="P29" s="193"/>
      <c r="Q29" s="202"/>
    </row>
    <row r="30" spans="2:17" ht="15.75" hidden="1" customHeight="1">
      <c r="B30" s="190"/>
      <c r="C30" s="193"/>
      <c r="D30" s="149"/>
      <c r="E30" s="193"/>
      <c r="F30" s="193"/>
      <c r="G30" s="193"/>
      <c r="H30" s="64" t="s">
        <v>311</v>
      </c>
      <c r="I30" s="193"/>
      <c r="J30" s="193"/>
      <c r="K30" s="193"/>
      <c r="L30" s="193"/>
      <c r="M30" s="193"/>
      <c r="N30" s="145"/>
      <c r="O30" s="193"/>
      <c r="P30" s="193"/>
      <c r="Q30" s="202"/>
    </row>
    <row r="31" spans="2:17" ht="15.75" hidden="1" customHeight="1">
      <c r="B31" s="190"/>
      <c r="C31" s="193"/>
      <c r="D31" s="149"/>
      <c r="E31" s="193"/>
      <c r="F31" s="193"/>
      <c r="G31" s="193"/>
      <c r="H31" s="64" t="s">
        <v>312</v>
      </c>
      <c r="I31" s="193"/>
      <c r="J31" s="193"/>
      <c r="K31" s="193"/>
      <c r="L31" s="193"/>
      <c r="M31" s="193"/>
      <c r="N31" s="145"/>
      <c r="O31" s="193"/>
      <c r="P31" s="193"/>
      <c r="Q31" s="202"/>
    </row>
    <row r="32" spans="2:17" ht="15.75" hidden="1" customHeight="1">
      <c r="B32" s="190"/>
      <c r="C32" s="193"/>
      <c r="D32" s="149"/>
      <c r="E32" s="193"/>
      <c r="F32" s="193"/>
      <c r="G32" s="193"/>
      <c r="H32" s="66" t="s">
        <v>313</v>
      </c>
      <c r="I32" s="193"/>
      <c r="J32" s="193"/>
      <c r="K32" s="193"/>
      <c r="L32" s="193"/>
      <c r="M32" s="193"/>
      <c r="N32" s="145"/>
      <c r="O32" s="193"/>
      <c r="P32" s="193"/>
      <c r="Q32" s="202"/>
    </row>
    <row r="33" spans="2:17" ht="15.75" hidden="1" customHeight="1">
      <c r="B33" s="190"/>
      <c r="C33" s="193"/>
      <c r="D33" s="149"/>
      <c r="E33" s="193"/>
      <c r="F33" s="193"/>
      <c r="G33" s="194"/>
      <c r="H33" s="66" t="s">
        <v>314</v>
      </c>
      <c r="I33" s="193"/>
      <c r="J33" s="193"/>
      <c r="K33" s="193"/>
      <c r="L33" s="193"/>
      <c r="M33" s="193"/>
      <c r="N33" s="145"/>
      <c r="O33" s="193"/>
      <c r="P33" s="193"/>
      <c r="Q33" s="202"/>
    </row>
    <row r="34" spans="2:17" ht="15.75" hidden="1" customHeight="1">
      <c r="B34" s="190"/>
      <c r="C34" s="193"/>
      <c r="D34" s="149"/>
      <c r="E34" s="193"/>
      <c r="F34" s="193"/>
      <c r="G34" s="147" t="s">
        <v>315</v>
      </c>
      <c r="H34" s="64" t="s">
        <v>316</v>
      </c>
      <c r="I34" s="193"/>
      <c r="J34" s="193"/>
      <c r="K34" s="193"/>
      <c r="L34" s="193"/>
      <c r="M34" s="193"/>
      <c r="N34" s="145"/>
      <c r="O34" s="193"/>
      <c r="P34" s="193"/>
      <c r="Q34" s="202"/>
    </row>
    <row r="35" spans="2:17" ht="15.75" hidden="1" customHeight="1">
      <c r="B35" s="190"/>
      <c r="C35" s="193"/>
      <c r="D35" s="149"/>
      <c r="E35" s="193"/>
      <c r="F35" s="193"/>
      <c r="G35" s="193"/>
      <c r="H35" s="64" t="s">
        <v>290</v>
      </c>
      <c r="I35" s="193"/>
      <c r="J35" s="193"/>
      <c r="K35" s="193"/>
      <c r="L35" s="193"/>
      <c r="M35" s="193"/>
      <c r="N35" s="145"/>
      <c r="O35" s="193"/>
      <c r="P35" s="193"/>
      <c r="Q35" s="202"/>
    </row>
    <row r="36" spans="2:17" ht="15.75" hidden="1" customHeight="1">
      <c r="B36" s="190"/>
      <c r="C36" s="193"/>
      <c r="D36" s="149"/>
      <c r="E36" s="193"/>
      <c r="F36" s="193"/>
      <c r="G36" s="193"/>
      <c r="H36" s="64" t="s">
        <v>297</v>
      </c>
      <c r="I36" s="193"/>
      <c r="J36" s="193"/>
      <c r="K36" s="193"/>
      <c r="L36" s="193"/>
      <c r="M36" s="193"/>
      <c r="N36" s="145"/>
      <c r="O36" s="193"/>
      <c r="P36" s="193"/>
      <c r="Q36" s="202"/>
    </row>
    <row r="37" spans="2:17" ht="15.75" hidden="1" customHeight="1">
      <c r="B37" s="190"/>
      <c r="C37" s="193"/>
      <c r="D37" s="149"/>
      <c r="E37" s="193"/>
      <c r="F37" s="193"/>
      <c r="G37" s="193"/>
      <c r="H37" s="66" t="s">
        <v>301</v>
      </c>
      <c r="I37" s="193"/>
      <c r="J37" s="193"/>
      <c r="K37" s="193"/>
      <c r="L37" s="193"/>
      <c r="M37" s="193"/>
      <c r="N37" s="145"/>
      <c r="O37" s="193"/>
      <c r="P37" s="193"/>
      <c r="Q37" s="202"/>
    </row>
    <row r="38" spans="2:17" ht="15.75" hidden="1" customHeight="1">
      <c r="B38" s="190"/>
      <c r="C38" s="193"/>
      <c r="D38" s="149"/>
      <c r="E38" s="193"/>
      <c r="F38" s="193"/>
      <c r="G38" s="193"/>
      <c r="H38" s="66" t="s">
        <v>317</v>
      </c>
      <c r="I38" s="193"/>
      <c r="J38" s="193"/>
      <c r="K38" s="193"/>
      <c r="L38" s="193"/>
      <c r="M38" s="193"/>
      <c r="N38" s="145"/>
      <c r="O38" s="193"/>
      <c r="P38" s="193"/>
      <c r="Q38" s="202"/>
    </row>
    <row r="39" spans="2:17" ht="15.75" hidden="1" customHeight="1">
      <c r="B39" s="190"/>
      <c r="C39" s="193"/>
      <c r="D39" s="149"/>
      <c r="E39" s="193"/>
      <c r="F39" s="193"/>
      <c r="G39" s="194"/>
      <c r="H39" s="64" t="s">
        <v>318</v>
      </c>
      <c r="I39" s="193"/>
      <c r="J39" s="193"/>
      <c r="K39" s="193"/>
      <c r="L39" s="193"/>
      <c r="M39" s="193"/>
      <c r="N39" s="145"/>
      <c r="O39" s="193"/>
      <c r="P39" s="193"/>
      <c r="Q39" s="202"/>
    </row>
    <row r="40" spans="2:17" ht="15.75" hidden="1" customHeight="1">
      <c r="B40" s="190"/>
      <c r="C40" s="193"/>
      <c r="D40" s="149"/>
      <c r="E40" s="193"/>
      <c r="F40" s="193"/>
      <c r="G40" s="147" t="s">
        <v>319</v>
      </c>
      <c r="H40" s="66" t="s">
        <v>320</v>
      </c>
      <c r="I40" s="193"/>
      <c r="J40" s="193"/>
      <c r="K40" s="193"/>
      <c r="L40" s="193"/>
      <c r="M40" s="193"/>
      <c r="N40" s="145"/>
      <c r="O40" s="193"/>
      <c r="P40" s="193"/>
      <c r="Q40" s="202"/>
    </row>
    <row r="41" spans="2:17" ht="15.75" hidden="1" customHeight="1">
      <c r="B41" s="190"/>
      <c r="C41" s="193"/>
      <c r="D41" s="149"/>
      <c r="E41" s="193"/>
      <c r="F41" s="193"/>
      <c r="G41" s="193"/>
      <c r="H41" s="64" t="s">
        <v>321</v>
      </c>
      <c r="I41" s="193"/>
      <c r="J41" s="193"/>
      <c r="K41" s="193"/>
      <c r="L41" s="193"/>
      <c r="M41" s="193"/>
      <c r="N41" s="145"/>
      <c r="O41" s="193"/>
      <c r="P41" s="193"/>
      <c r="Q41" s="202"/>
    </row>
    <row r="42" spans="2:17" ht="15.75" hidden="1" customHeight="1">
      <c r="B42" s="190"/>
      <c r="C42" s="193"/>
      <c r="D42" s="149"/>
      <c r="E42" s="193"/>
      <c r="F42" s="193"/>
      <c r="G42" s="193"/>
      <c r="H42" s="66" t="s">
        <v>301</v>
      </c>
      <c r="I42" s="193"/>
      <c r="J42" s="193"/>
      <c r="K42" s="193"/>
      <c r="L42" s="193"/>
      <c r="M42" s="193"/>
      <c r="N42" s="145"/>
      <c r="O42" s="193"/>
      <c r="P42" s="193"/>
      <c r="Q42" s="202"/>
    </row>
    <row r="43" spans="2:17" ht="15.75" hidden="1" customHeight="1">
      <c r="B43" s="190"/>
      <c r="C43" s="193"/>
      <c r="D43" s="149"/>
      <c r="E43" s="193"/>
      <c r="F43" s="193"/>
      <c r="G43" s="193"/>
      <c r="H43" s="66" t="s">
        <v>322</v>
      </c>
      <c r="I43" s="193"/>
      <c r="J43" s="193"/>
      <c r="K43" s="193"/>
      <c r="L43" s="193"/>
      <c r="M43" s="193"/>
      <c r="N43" s="145"/>
      <c r="O43" s="193"/>
      <c r="P43" s="193"/>
      <c r="Q43" s="202"/>
    </row>
    <row r="44" spans="2:17" ht="15.75" hidden="1" customHeight="1">
      <c r="B44" s="190"/>
      <c r="C44" s="193"/>
      <c r="D44" s="149"/>
      <c r="E44" s="193"/>
      <c r="F44" s="193"/>
      <c r="G44" s="193"/>
      <c r="H44" s="66" t="s">
        <v>323</v>
      </c>
      <c r="I44" s="193"/>
      <c r="J44" s="193"/>
      <c r="K44" s="193"/>
      <c r="L44" s="193"/>
      <c r="M44" s="193"/>
      <c r="N44" s="145"/>
      <c r="O44" s="193"/>
      <c r="P44" s="193"/>
      <c r="Q44" s="202"/>
    </row>
    <row r="45" spans="2:17" ht="15.75" hidden="1" customHeight="1">
      <c r="B45" s="191"/>
      <c r="C45" s="194"/>
      <c r="D45" s="150"/>
      <c r="E45" s="194"/>
      <c r="F45" s="194"/>
      <c r="G45" s="194"/>
      <c r="H45" s="66" t="s">
        <v>317</v>
      </c>
      <c r="I45" s="194"/>
      <c r="J45" s="194"/>
      <c r="K45" s="194"/>
      <c r="L45" s="194"/>
      <c r="M45" s="194"/>
      <c r="N45" s="146"/>
      <c r="O45" s="194"/>
      <c r="P45" s="194"/>
      <c r="Q45" s="203"/>
    </row>
    <row r="46" spans="2:17" ht="15.75" hidden="1" customHeight="1">
      <c r="B46" s="192" t="s">
        <v>324</v>
      </c>
      <c r="C46" s="147">
        <v>43542</v>
      </c>
      <c r="D46" s="151">
        <v>37</v>
      </c>
      <c r="E46" s="151" t="s">
        <v>325</v>
      </c>
      <c r="F46" s="147">
        <v>43878</v>
      </c>
      <c r="G46" s="147" t="s">
        <v>286</v>
      </c>
      <c r="H46" s="66" t="s">
        <v>326</v>
      </c>
      <c r="I46" s="151" t="s">
        <v>288</v>
      </c>
      <c r="J46" s="147">
        <v>43983</v>
      </c>
      <c r="K46" s="170" t="s">
        <v>327</v>
      </c>
      <c r="L46" s="147">
        <v>44287</v>
      </c>
      <c r="M46" s="147">
        <f>IF(J46&lt;&gt;0,F46+217+365,F46+365)+IF(L46&lt;&gt;0,365,0)</f>
        <v>44825</v>
      </c>
      <c r="N46" s="147">
        <f>M46+365</f>
        <v>45190</v>
      </c>
      <c r="O46" s="151">
        <f ca="1">N46-TODAY()</f>
        <v>-141</v>
      </c>
      <c r="P46" s="151" t="str">
        <f>IF(K46&lt;&gt;0,"NÃO","SIM")</f>
        <v>NÃO</v>
      </c>
      <c r="Q46" s="204" t="str">
        <f ca="1">IF(O46&lt;0,"NÃO","SIM")</f>
        <v>NÃO</v>
      </c>
    </row>
    <row r="47" spans="2:17" ht="15.75" hidden="1" customHeight="1">
      <c r="B47" s="190"/>
      <c r="C47" s="193"/>
      <c r="D47" s="149"/>
      <c r="E47" s="193"/>
      <c r="F47" s="193"/>
      <c r="G47" s="193"/>
      <c r="H47" s="64" t="s">
        <v>328</v>
      </c>
      <c r="I47" s="193"/>
      <c r="J47" s="193"/>
      <c r="K47" s="193"/>
      <c r="L47" s="193"/>
      <c r="M47" s="193"/>
      <c r="N47" s="193"/>
      <c r="O47" s="193"/>
      <c r="P47" s="193"/>
      <c r="Q47" s="202"/>
    </row>
    <row r="48" spans="2:17" ht="15.75" hidden="1" customHeight="1">
      <c r="B48" s="190"/>
      <c r="C48" s="193"/>
      <c r="D48" s="149"/>
      <c r="E48" s="193"/>
      <c r="F48" s="193"/>
      <c r="G48" s="193"/>
      <c r="H48" s="64" t="s">
        <v>329</v>
      </c>
      <c r="I48" s="193"/>
      <c r="J48" s="193"/>
      <c r="K48" s="193"/>
      <c r="L48" s="193"/>
      <c r="M48" s="193"/>
      <c r="N48" s="193"/>
      <c r="O48" s="193"/>
      <c r="P48" s="193"/>
      <c r="Q48" s="202"/>
    </row>
    <row r="49" spans="2:17" ht="15.75" hidden="1" customHeight="1">
      <c r="B49" s="190"/>
      <c r="C49" s="193"/>
      <c r="D49" s="149"/>
      <c r="E49" s="193"/>
      <c r="F49" s="193"/>
      <c r="G49" s="193"/>
      <c r="H49" s="66" t="s">
        <v>330</v>
      </c>
      <c r="I49" s="193"/>
      <c r="J49" s="193"/>
      <c r="K49" s="193"/>
      <c r="L49" s="193"/>
      <c r="M49" s="193"/>
      <c r="N49" s="193"/>
      <c r="O49" s="193"/>
      <c r="P49" s="193"/>
      <c r="Q49" s="202"/>
    </row>
    <row r="50" spans="2:17" ht="15.75" hidden="1" customHeight="1">
      <c r="B50" s="190"/>
      <c r="C50" s="193"/>
      <c r="D50" s="149"/>
      <c r="E50" s="193"/>
      <c r="F50" s="193"/>
      <c r="G50" s="193"/>
      <c r="H50" s="64" t="s">
        <v>331</v>
      </c>
      <c r="I50" s="193"/>
      <c r="J50" s="193"/>
      <c r="K50" s="193"/>
      <c r="L50" s="193"/>
      <c r="M50" s="193"/>
      <c r="N50" s="193"/>
      <c r="O50" s="193"/>
      <c r="P50" s="193"/>
      <c r="Q50" s="202"/>
    </row>
    <row r="51" spans="2:17" ht="15.75" hidden="1" customHeight="1">
      <c r="B51" s="190"/>
      <c r="C51" s="193"/>
      <c r="D51" s="149"/>
      <c r="E51" s="193"/>
      <c r="F51" s="193"/>
      <c r="G51" s="193"/>
      <c r="H51" s="64" t="s">
        <v>332</v>
      </c>
      <c r="I51" s="193"/>
      <c r="J51" s="193"/>
      <c r="K51" s="193"/>
      <c r="L51" s="193"/>
      <c r="M51" s="193"/>
      <c r="N51" s="193"/>
      <c r="O51" s="193"/>
      <c r="P51" s="193"/>
      <c r="Q51" s="202"/>
    </row>
    <row r="52" spans="2:17" ht="15.75" hidden="1" customHeight="1">
      <c r="B52" s="190"/>
      <c r="C52" s="193"/>
      <c r="D52" s="149"/>
      <c r="E52" s="193"/>
      <c r="F52" s="193"/>
      <c r="G52" s="193"/>
      <c r="H52" s="64" t="s">
        <v>333</v>
      </c>
      <c r="I52" s="193"/>
      <c r="J52" s="193"/>
      <c r="K52" s="193"/>
      <c r="L52" s="193"/>
      <c r="M52" s="193"/>
      <c r="N52" s="193"/>
      <c r="O52" s="193"/>
      <c r="P52" s="193"/>
      <c r="Q52" s="202"/>
    </row>
    <row r="53" spans="2:17" ht="15.75" hidden="1" customHeight="1">
      <c r="B53" s="190"/>
      <c r="C53" s="193"/>
      <c r="D53" s="149"/>
      <c r="E53" s="193"/>
      <c r="F53" s="193"/>
      <c r="G53" s="193"/>
      <c r="H53" s="64" t="s">
        <v>334</v>
      </c>
      <c r="I53" s="193"/>
      <c r="J53" s="193"/>
      <c r="K53" s="193"/>
      <c r="L53" s="193"/>
      <c r="M53" s="193"/>
      <c r="N53" s="193"/>
      <c r="O53" s="193"/>
      <c r="P53" s="193"/>
      <c r="Q53" s="202"/>
    </row>
    <row r="54" spans="2:17" ht="15.75" hidden="1" customHeight="1">
      <c r="B54" s="190"/>
      <c r="C54" s="193"/>
      <c r="D54" s="149"/>
      <c r="E54" s="193"/>
      <c r="F54" s="193"/>
      <c r="G54" s="193"/>
      <c r="H54" s="64" t="s">
        <v>335</v>
      </c>
      <c r="I54" s="193"/>
      <c r="J54" s="193"/>
      <c r="K54" s="193"/>
      <c r="L54" s="193"/>
      <c r="M54" s="193"/>
      <c r="N54" s="193"/>
      <c r="O54" s="193"/>
      <c r="P54" s="193"/>
      <c r="Q54" s="202"/>
    </row>
    <row r="55" spans="2:17" ht="15.75" hidden="1" customHeight="1">
      <c r="B55" s="190"/>
      <c r="C55" s="193"/>
      <c r="D55" s="149"/>
      <c r="E55" s="193"/>
      <c r="F55" s="193"/>
      <c r="G55" s="193"/>
      <c r="H55" s="64" t="s">
        <v>336</v>
      </c>
      <c r="I55" s="193"/>
      <c r="J55" s="193"/>
      <c r="K55" s="193"/>
      <c r="L55" s="193"/>
      <c r="M55" s="193"/>
      <c r="N55" s="193"/>
      <c r="O55" s="193"/>
      <c r="P55" s="193"/>
      <c r="Q55" s="202"/>
    </row>
    <row r="56" spans="2:17" ht="15.75" hidden="1" customHeight="1">
      <c r="B56" s="190"/>
      <c r="C56" s="193"/>
      <c r="D56" s="149"/>
      <c r="E56" s="193"/>
      <c r="F56" s="193"/>
      <c r="G56" s="193"/>
      <c r="H56" s="64" t="s">
        <v>337</v>
      </c>
      <c r="I56" s="193"/>
      <c r="J56" s="193"/>
      <c r="K56" s="193"/>
      <c r="L56" s="193"/>
      <c r="M56" s="193"/>
      <c r="N56" s="193"/>
      <c r="O56" s="193"/>
      <c r="P56" s="193"/>
      <c r="Q56" s="202"/>
    </row>
    <row r="57" spans="2:17" ht="15.75" hidden="1" customHeight="1">
      <c r="B57" s="190"/>
      <c r="C57" s="193"/>
      <c r="D57" s="149"/>
      <c r="E57" s="193"/>
      <c r="F57" s="193"/>
      <c r="G57" s="193"/>
      <c r="H57" s="64" t="s">
        <v>338</v>
      </c>
      <c r="I57" s="193"/>
      <c r="J57" s="193"/>
      <c r="K57" s="193"/>
      <c r="L57" s="193"/>
      <c r="M57" s="193"/>
      <c r="N57" s="193"/>
      <c r="O57" s="193"/>
      <c r="P57" s="193"/>
      <c r="Q57" s="202"/>
    </row>
    <row r="58" spans="2:17" ht="15.75" hidden="1" customHeight="1">
      <c r="B58" s="190"/>
      <c r="C58" s="193"/>
      <c r="D58" s="149"/>
      <c r="E58" s="193"/>
      <c r="F58" s="193"/>
      <c r="G58" s="193"/>
      <c r="H58" s="64" t="s">
        <v>339</v>
      </c>
      <c r="I58" s="193"/>
      <c r="J58" s="193"/>
      <c r="K58" s="193"/>
      <c r="L58" s="193"/>
      <c r="M58" s="193"/>
      <c r="N58" s="193"/>
      <c r="O58" s="193"/>
      <c r="P58" s="193"/>
      <c r="Q58" s="202"/>
    </row>
    <row r="59" spans="2:17" ht="15.75" hidden="1" customHeight="1">
      <c r="B59" s="190"/>
      <c r="C59" s="193"/>
      <c r="D59" s="149"/>
      <c r="E59" s="193"/>
      <c r="F59" s="193"/>
      <c r="G59" s="193"/>
      <c r="H59" s="64" t="s">
        <v>340</v>
      </c>
      <c r="I59" s="193"/>
      <c r="J59" s="193"/>
      <c r="K59" s="193"/>
      <c r="L59" s="193"/>
      <c r="M59" s="193"/>
      <c r="N59" s="193"/>
      <c r="O59" s="193"/>
      <c r="P59" s="193"/>
      <c r="Q59" s="202"/>
    </row>
    <row r="60" spans="2:17" ht="15.75" hidden="1" customHeight="1">
      <c r="B60" s="190"/>
      <c r="C60" s="193"/>
      <c r="D60" s="149"/>
      <c r="E60" s="193"/>
      <c r="F60" s="193"/>
      <c r="G60" s="193"/>
      <c r="H60" s="64" t="s">
        <v>341</v>
      </c>
      <c r="I60" s="193"/>
      <c r="J60" s="193"/>
      <c r="K60" s="193"/>
      <c r="L60" s="193"/>
      <c r="M60" s="193"/>
      <c r="N60" s="193"/>
      <c r="O60" s="193"/>
      <c r="P60" s="193"/>
      <c r="Q60" s="202"/>
    </row>
    <row r="61" spans="2:17" ht="15.75" hidden="1" customHeight="1">
      <c r="B61" s="190"/>
      <c r="C61" s="193"/>
      <c r="D61" s="149"/>
      <c r="E61" s="193"/>
      <c r="F61" s="193"/>
      <c r="G61" s="147" t="s">
        <v>315</v>
      </c>
      <c r="H61" s="64" t="s">
        <v>342</v>
      </c>
      <c r="I61" s="193"/>
      <c r="J61" s="193"/>
      <c r="K61" s="193"/>
      <c r="L61" s="193"/>
      <c r="M61" s="193"/>
      <c r="N61" s="193"/>
      <c r="O61" s="193"/>
      <c r="P61" s="193"/>
      <c r="Q61" s="202"/>
    </row>
    <row r="62" spans="2:17" ht="15.75" hidden="1" customHeight="1">
      <c r="B62" s="190"/>
      <c r="C62" s="193"/>
      <c r="D62" s="149"/>
      <c r="E62" s="193"/>
      <c r="F62" s="193"/>
      <c r="G62" s="194"/>
      <c r="H62" s="64" t="s">
        <v>337</v>
      </c>
      <c r="I62" s="193"/>
      <c r="J62" s="193"/>
      <c r="K62" s="193"/>
      <c r="L62" s="193"/>
      <c r="M62" s="193"/>
      <c r="N62" s="193"/>
      <c r="O62" s="193"/>
      <c r="P62" s="193"/>
      <c r="Q62" s="202"/>
    </row>
    <row r="63" spans="2:17" ht="15.75" hidden="1" customHeight="1">
      <c r="B63" s="191"/>
      <c r="C63" s="194"/>
      <c r="D63" s="149"/>
      <c r="E63" s="194"/>
      <c r="F63" s="194"/>
      <c r="G63" s="68" t="s">
        <v>319</v>
      </c>
      <c r="H63" s="66" t="s">
        <v>326</v>
      </c>
      <c r="I63" s="194"/>
      <c r="J63" s="194"/>
      <c r="K63" s="194"/>
      <c r="L63" s="194"/>
      <c r="M63" s="194"/>
      <c r="N63" s="194"/>
      <c r="O63" s="194"/>
      <c r="P63" s="194"/>
      <c r="Q63" s="203"/>
    </row>
    <row r="64" spans="2:17" ht="15.75" customHeight="1">
      <c r="B64" s="69" t="s">
        <v>343</v>
      </c>
      <c r="C64" s="211">
        <v>44560</v>
      </c>
      <c r="D64" s="215">
        <v>3</v>
      </c>
      <c r="E64" s="213" t="s">
        <v>344</v>
      </c>
      <c r="F64" s="72">
        <v>44732</v>
      </c>
      <c r="G64" s="195" t="s">
        <v>286</v>
      </c>
      <c r="H64" s="66" t="s">
        <v>345</v>
      </c>
      <c r="I64" s="198" t="s">
        <v>25</v>
      </c>
      <c r="J64" s="147"/>
      <c r="K64" s="71" t="s">
        <v>346</v>
      </c>
      <c r="L64" s="72">
        <v>45083</v>
      </c>
      <c r="M64" s="72">
        <f t="shared" ref="M64:M100" si="0">IF(J64&lt;&gt;0,F64+217+364,F64+364)+IF(L64&lt;&gt;0,364,0)</f>
        <v>45460</v>
      </c>
      <c r="N64" s="147" t="s">
        <v>25</v>
      </c>
      <c r="O64" s="70">
        <f t="shared" ref="O64:O91" ca="1" si="1">M64-TODAY()</f>
        <v>129</v>
      </c>
      <c r="P64" s="70" t="str">
        <f t="shared" ref="P64:P91" si="2">IF(L64&lt;&gt;0,"NÃO","SIM")</f>
        <v>NÃO</v>
      </c>
      <c r="Q64" s="75" t="str">
        <f t="shared" ref="Q64:Q91" ca="1" si="3">IF(O64&lt;0,"NÃO","SIM")</f>
        <v>SIM</v>
      </c>
    </row>
    <row r="65" spans="2:17" ht="15.75" customHeight="1">
      <c r="B65" s="69" t="s">
        <v>343</v>
      </c>
      <c r="C65" s="211">
        <v>44560</v>
      </c>
      <c r="D65" s="215">
        <v>6</v>
      </c>
      <c r="E65" s="213" t="s">
        <v>344</v>
      </c>
      <c r="F65" s="72">
        <v>44732</v>
      </c>
      <c r="G65" s="196"/>
      <c r="H65" s="64" t="s">
        <v>347</v>
      </c>
      <c r="I65" s="193"/>
      <c r="J65" s="193"/>
      <c r="K65" s="71" t="s">
        <v>346</v>
      </c>
      <c r="L65" s="72">
        <v>45083</v>
      </c>
      <c r="M65" s="72">
        <f t="shared" si="0"/>
        <v>45460</v>
      </c>
      <c r="N65" s="193"/>
      <c r="O65" s="70">
        <f t="shared" ca="1" si="1"/>
        <v>129</v>
      </c>
      <c r="P65" s="70" t="str">
        <f t="shared" si="2"/>
        <v>NÃO</v>
      </c>
      <c r="Q65" s="75" t="str">
        <f t="shared" ca="1" si="3"/>
        <v>SIM</v>
      </c>
    </row>
    <row r="66" spans="2:17" ht="15.75" customHeight="1">
      <c r="B66" s="69" t="s">
        <v>343</v>
      </c>
      <c r="C66" s="211">
        <v>44560</v>
      </c>
      <c r="D66" s="215">
        <v>6</v>
      </c>
      <c r="E66" s="213" t="s">
        <v>344</v>
      </c>
      <c r="F66" s="72">
        <v>44732</v>
      </c>
      <c r="G66" s="196"/>
      <c r="H66" s="64" t="s">
        <v>295</v>
      </c>
      <c r="I66" s="193"/>
      <c r="J66" s="193"/>
      <c r="K66" s="71" t="s">
        <v>346</v>
      </c>
      <c r="L66" s="72">
        <v>45083</v>
      </c>
      <c r="M66" s="72">
        <f t="shared" si="0"/>
        <v>45460</v>
      </c>
      <c r="N66" s="193"/>
      <c r="O66" s="70">
        <f t="shared" ca="1" si="1"/>
        <v>129</v>
      </c>
      <c r="P66" s="70" t="str">
        <f t="shared" si="2"/>
        <v>NÃO</v>
      </c>
      <c r="Q66" s="75" t="str">
        <f t="shared" ca="1" si="3"/>
        <v>SIM</v>
      </c>
    </row>
    <row r="67" spans="2:17" ht="15.75" customHeight="1">
      <c r="B67" s="69" t="s">
        <v>343</v>
      </c>
      <c r="C67" s="211">
        <v>44560</v>
      </c>
      <c r="D67" s="215">
        <v>1</v>
      </c>
      <c r="E67" s="213" t="s">
        <v>344</v>
      </c>
      <c r="F67" s="72">
        <v>44732</v>
      </c>
      <c r="G67" s="196"/>
      <c r="H67" s="66" t="s">
        <v>304</v>
      </c>
      <c r="I67" s="193"/>
      <c r="J67" s="193"/>
      <c r="K67" s="71" t="s">
        <v>346</v>
      </c>
      <c r="L67" s="72">
        <v>45083</v>
      </c>
      <c r="M67" s="72">
        <f t="shared" si="0"/>
        <v>45460</v>
      </c>
      <c r="N67" s="193"/>
      <c r="O67" s="70">
        <f t="shared" ca="1" si="1"/>
        <v>129</v>
      </c>
      <c r="P67" s="70" t="str">
        <f t="shared" si="2"/>
        <v>NÃO</v>
      </c>
      <c r="Q67" s="75" t="str">
        <f t="shared" ca="1" si="3"/>
        <v>SIM</v>
      </c>
    </row>
    <row r="68" spans="2:17" ht="15.75" customHeight="1">
      <c r="B68" s="69" t="s">
        <v>343</v>
      </c>
      <c r="C68" s="211">
        <v>44560</v>
      </c>
      <c r="D68" s="215">
        <v>2</v>
      </c>
      <c r="E68" s="213" t="s">
        <v>344</v>
      </c>
      <c r="F68" s="72">
        <v>44732</v>
      </c>
      <c r="G68" s="196"/>
      <c r="H68" s="66" t="s">
        <v>348</v>
      </c>
      <c r="I68" s="193"/>
      <c r="J68" s="193"/>
      <c r="K68" s="71" t="s">
        <v>346</v>
      </c>
      <c r="L68" s="72">
        <v>45083</v>
      </c>
      <c r="M68" s="72">
        <f t="shared" si="0"/>
        <v>45460</v>
      </c>
      <c r="N68" s="193"/>
      <c r="O68" s="70">
        <f t="shared" ca="1" si="1"/>
        <v>129</v>
      </c>
      <c r="P68" s="70" t="str">
        <f t="shared" si="2"/>
        <v>NÃO</v>
      </c>
      <c r="Q68" s="75" t="str">
        <f t="shared" ca="1" si="3"/>
        <v>SIM</v>
      </c>
    </row>
    <row r="69" spans="2:17" ht="15.75" customHeight="1">
      <c r="B69" s="69" t="s">
        <v>343</v>
      </c>
      <c r="C69" s="211">
        <v>44560</v>
      </c>
      <c r="D69" s="215">
        <v>1</v>
      </c>
      <c r="E69" s="213" t="s">
        <v>344</v>
      </c>
      <c r="F69" s="72">
        <v>44732</v>
      </c>
      <c r="G69" s="196"/>
      <c r="H69" s="66" t="s">
        <v>349</v>
      </c>
      <c r="I69" s="193"/>
      <c r="J69" s="193"/>
      <c r="K69" s="71" t="s">
        <v>346</v>
      </c>
      <c r="L69" s="72">
        <v>45083</v>
      </c>
      <c r="M69" s="72">
        <f t="shared" si="0"/>
        <v>45460</v>
      </c>
      <c r="N69" s="193"/>
      <c r="O69" s="70">
        <f t="shared" ca="1" si="1"/>
        <v>129</v>
      </c>
      <c r="P69" s="70" t="str">
        <f t="shared" si="2"/>
        <v>NÃO</v>
      </c>
      <c r="Q69" s="75" t="str">
        <f t="shared" ca="1" si="3"/>
        <v>SIM</v>
      </c>
    </row>
    <row r="70" spans="2:17" ht="15.75" customHeight="1">
      <c r="B70" s="69" t="s">
        <v>343</v>
      </c>
      <c r="C70" s="211">
        <v>44560</v>
      </c>
      <c r="D70" s="215">
        <v>1</v>
      </c>
      <c r="E70" s="213" t="s">
        <v>344</v>
      </c>
      <c r="F70" s="72">
        <v>44732</v>
      </c>
      <c r="G70" s="196"/>
      <c r="H70" s="66" t="s">
        <v>350</v>
      </c>
      <c r="I70" s="193"/>
      <c r="J70" s="193"/>
      <c r="K70" s="71" t="s">
        <v>346</v>
      </c>
      <c r="L70" s="72">
        <v>45083</v>
      </c>
      <c r="M70" s="72">
        <f t="shared" si="0"/>
        <v>45460</v>
      </c>
      <c r="N70" s="193"/>
      <c r="O70" s="70">
        <f t="shared" ca="1" si="1"/>
        <v>129</v>
      </c>
      <c r="P70" s="70" t="str">
        <f t="shared" si="2"/>
        <v>NÃO</v>
      </c>
      <c r="Q70" s="75" t="str">
        <f t="shared" ca="1" si="3"/>
        <v>SIM</v>
      </c>
    </row>
    <row r="71" spans="2:17" ht="15.75" customHeight="1">
      <c r="B71" s="69" t="s">
        <v>343</v>
      </c>
      <c r="C71" s="211">
        <v>44560</v>
      </c>
      <c r="D71" s="215">
        <v>2</v>
      </c>
      <c r="E71" s="213" t="s">
        <v>344</v>
      </c>
      <c r="F71" s="72">
        <v>44732</v>
      </c>
      <c r="G71" s="196"/>
      <c r="H71" s="66" t="s">
        <v>351</v>
      </c>
      <c r="I71" s="193"/>
      <c r="J71" s="193"/>
      <c r="K71" s="71" t="s">
        <v>346</v>
      </c>
      <c r="L71" s="72">
        <v>45083</v>
      </c>
      <c r="M71" s="72">
        <f t="shared" si="0"/>
        <v>45460</v>
      </c>
      <c r="N71" s="193"/>
      <c r="O71" s="70">
        <f t="shared" ca="1" si="1"/>
        <v>129</v>
      </c>
      <c r="P71" s="70" t="str">
        <f t="shared" si="2"/>
        <v>NÃO</v>
      </c>
      <c r="Q71" s="75" t="str">
        <f t="shared" ca="1" si="3"/>
        <v>SIM</v>
      </c>
    </row>
    <row r="72" spans="2:17" ht="15.75" customHeight="1">
      <c r="B72" s="69" t="s">
        <v>343</v>
      </c>
      <c r="C72" s="211">
        <v>44560</v>
      </c>
      <c r="D72" s="215">
        <v>3</v>
      </c>
      <c r="E72" s="213" t="s">
        <v>344</v>
      </c>
      <c r="F72" s="72">
        <v>44732</v>
      </c>
      <c r="G72" s="196"/>
      <c r="H72" s="66" t="s">
        <v>352</v>
      </c>
      <c r="I72" s="193"/>
      <c r="J72" s="193"/>
      <c r="K72" s="71" t="s">
        <v>346</v>
      </c>
      <c r="L72" s="72">
        <v>45083</v>
      </c>
      <c r="M72" s="72">
        <f t="shared" si="0"/>
        <v>45460</v>
      </c>
      <c r="N72" s="193"/>
      <c r="O72" s="70">
        <f t="shared" ca="1" si="1"/>
        <v>129</v>
      </c>
      <c r="P72" s="70" t="str">
        <f t="shared" si="2"/>
        <v>NÃO</v>
      </c>
      <c r="Q72" s="75" t="str">
        <f t="shared" ca="1" si="3"/>
        <v>SIM</v>
      </c>
    </row>
    <row r="73" spans="2:17" ht="15.75" customHeight="1">
      <c r="B73" s="69" t="s">
        <v>343</v>
      </c>
      <c r="C73" s="211">
        <v>44560</v>
      </c>
      <c r="D73" s="215">
        <v>2</v>
      </c>
      <c r="E73" s="213" t="s">
        <v>344</v>
      </c>
      <c r="F73" s="72">
        <v>44732</v>
      </c>
      <c r="G73" s="196"/>
      <c r="H73" s="64" t="s">
        <v>353</v>
      </c>
      <c r="I73" s="193"/>
      <c r="J73" s="193"/>
      <c r="K73" s="71" t="s">
        <v>346</v>
      </c>
      <c r="L73" s="72">
        <v>45083</v>
      </c>
      <c r="M73" s="72">
        <f t="shared" si="0"/>
        <v>45460</v>
      </c>
      <c r="N73" s="193"/>
      <c r="O73" s="70">
        <f t="shared" ca="1" si="1"/>
        <v>129</v>
      </c>
      <c r="P73" s="70" t="str">
        <f t="shared" si="2"/>
        <v>NÃO</v>
      </c>
      <c r="Q73" s="75" t="str">
        <f t="shared" ca="1" si="3"/>
        <v>SIM</v>
      </c>
    </row>
    <row r="74" spans="2:17" ht="15.75" customHeight="1">
      <c r="B74" s="69" t="s">
        <v>343</v>
      </c>
      <c r="C74" s="211">
        <v>44560</v>
      </c>
      <c r="D74" s="215">
        <v>1</v>
      </c>
      <c r="E74" s="213" t="s">
        <v>344</v>
      </c>
      <c r="F74" s="72">
        <v>44732</v>
      </c>
      <c r="G74" s="196"/>
      <c r="H74" s="64" t="s">
        <v>354</v>
      </c>
      <c r="I74" s="193"/>
      <c r="J74" s="193"/>
      <c r="K74" s="71" t="s">
        <v>346</v>
      </c>
      <c r="L74" s="72">
        <v>45083</v>
      </c>
      <c r="M74" s="72">
        <f t="shared" si="0"/>
        <v>45460</v>
      </c>
      <c r="N74" s="193"/>
      <c r="O74" s="70">
        <f t="shared" ca="1" si="1"/>
        <v>129</v>
      </c>
      <c r="P74" s="70" t="str">
        <f t="shared" si="2"/>
        <v>NÃO</v>
      </c>
      <c r="Q74" s="75" t="str">
        <f t="shared" ca="1" si="3"/>
        <v>SIM</v>
      </c>
    </row>
    <row r="75" spans="2:17" ht="15.75" customHeight="1">
      <c r="B75" s="69" t="s">
        <v>343</v>
      </c>
      <c r="C75" s="211">
        <v>44560</v>
      </c>
      <c r="D75" s="215">
        <v>1</v>
      </c>
      <c r="E75" s="213" t="s">
        <v>344</v>
      </c>
      <c r="F75" s="72">
        <v>44732</v>
      </c>
      <c r="G75" s="196"/>
      <c r="H75" s="64" t="s">
        <v>355</v>
      </c>
      <c r="I75" s="193"/>
      <c r="J75" s="193"/>
      <c r="K75" s="71" t="s">
        <v>346</v>
      </c>
      <c r="L75" s="72">
        <v>45083</v>
      </c>
      <c r="M75" s="72">
        <f t="shared" si="0"/>
        <v>45460</v>
      </c>
      <c r="N75" s="193"/>
      <c r="O75" s="70">
        <f t="shared" ca="1" si="1"/>
        <v>129</v>
      </c>
      <c r="P75" s="70" t="str">
        <f t="shared" si="2"/>
        <v>NÃO</v>
      </c>
      <c r="Q75" s="75" t="str">
        <f t="shared" ca="1" si="3"/>
        <v>SIM</v>
      </c>
    </row>
    <row r="76" spans="2:17" ht="15.75" customHeight="1">
      <c r="B76" s="69" t="s">
        <v>343</v>
      </c>
      <c r="C76" s="211">
        <v>44560</v>
      </c>
      <c r="D76" s="215">
        <v>2</v>
      </c>
      <c r="E76" s="213" t="s">
        <v>344</v>
      </c>
      <c r="F76" s="72">
        <v>44732</v>
      </c>
      <c r="G76" s="196"/>
      <c r="H76" s="64" t="s">
        <v>356</v>
      </c>
      <c r="I76" s="193"/>
      <c r="J76" s="193"/>
      <c r="K76" s="71" t="s">
        <v>346</v>
      </c>
      <c r="L76" s="72">
        <v>45083</v>
      </c>
      <c r="M76" s="72">
        <f t="shared" si="0"/>
        <v>45460</v>
      </c>
      <c r="N76" s="193"/>
      <c r="O76" s="70">
        <f t="shared" ca="1" si="1"/>
        <v>129</v>
      </c>
      <c r="P76" s="70" t="str">
        <f t="shared" si="2"/>
        <v>NÃO</v>
      </c>
      <c r="Q76" s="75" t="str">
        <f t="shared" ca="1" si="3"/>
        <v>SIM</v>
      </c>
    </row>
    <row r="77" spans="2:17" ht="15.75" customHeight="1">
      <c r="B77" s="69" t="s">
        <v>343</v>
      </c>
      <c r="C77" s="211">
        <v>44560</v>
      </c>
      <c r="D77" s="215">
        <v>1</v>
      </c>
      <c r="E77" s="213" t="s">
        <v>344</v>
      </c>
      <c r="F77" s="72">
        <v>44732</v>
      </c>
      <c r="G77" s="196"/>
      <c r="H77" s="64" t="s">
        <v>357</v>
      </c>
      <c r="I77" s="193"/>
      <c r="J77" s="193"/>
      <c r="K77" s="71" t="s">
        <v>346</v>
      </c>
      <c r="L77" s="72">
        <v>45083</v>
      </c>
      <c r="M77" s="72">
        <f t="shared" si="0"/>
        <v>45460</v>
      </c>
      <c r="N77" s="193"/>
      <c r="O77" s="70">
        <f t="shared" ca="1" si="1"/>
        <v>129</v>
      </c>
      <c r="P77" s="70" t="str">
        <f t="shared" si="2"/>
        <v>NÃO</v>
      </c>
      <c r="Q77" s="75" t="str">
        <f t="shared" ca="1" si="3"/>
        <v>SIM</v>
      </c>
    </row>
    <row r="78" spans="2:17" ht="15.75" customHeight="1">
      <c r="B78" s="69" t="s">
        <v>343</v>
      </c>
      <c r="C78" s="211">
        <v>44560</v>
      </c>
      <c r="D78" s="215">
        <v>2</v>
      </c>
      <c r="E78" s="213" t="s">
        <v>344</v>
      </c>
      <c r="F78" s="72">
        <v>44732</v>
      </c>
      <c r="G78" s="196"/>
      <c r="H78" s="64" t="s">
        <v>358</v>
      </c>
      <c r="I78" s="193"/>
      <c r="J78" s="193"/>
      <c r="K78" s="71" t="s">
        <v>346</v>
      </c>
      <c r="L78" s="72">
        <v>45083</v>
      </c>
      <c r="M78" s="72">
        <f t="shared" si="0"/>
        <v>45460</v>
      </c>
      <c r="N78" s="193"/>
      <c r="O78" s="70">
        <f t="shared" ca="1" si="1"/>
        <v>129</v>
      </c>
      <c r="P78" s="70" t="str">
        <f t="shared" si="2"/>
        <v>NÃO</v>
      </c>
      <c r="Q78" s="75" t="str">
        <f t="shared" ca="1" si="3"/>
        <v>SIM</v>
      </c>
    </row>
    <row r="79" spans="2:17" ht="15.75" customHeight="1">
      <c r="B79" s="69" t="s">
        <v>343</v>
      </c>
      <c r="C79" s="211">
        <v>44560</v>
      </c>
      <c r="D79" s="215">
        <v>2</v>
      </c>
      <c r="E79" s="213" t="s">
        <v>344</v>
      </c>
      <c r="F79" s="72">
        <v>44732</v>
      </c>
      <c r="G79" s="196"/>
      <c r="H79" s="64" t="s">
        <v>359</v>
      </c>
      <c r="I79" s="193"/>
      <c r="J79" s="193"/>
      <c r="K79" s="71" t="s">
        <v>346</v>
      </c>
      <c r="L79" s="72">
        <v>45083</v>
      </c>
      <c r="M79" s="72">
        <f t="shared" si="0"/>
        <v>45460</v>
      </c>
      <c r="N79" s="193"/>
      <c r="O79" s="70">
        <f t="shared" ca="1" si="1"/>
        <v>129</v>
      </c>
      <c r="P79" s="70" t="str">
        <f t="shared" si="2"/>
        <v>NÃO</v>
      </c>
      <c r="Q79" s="75" t="str">
        <f t="shared" ca="1" si="3"/>
        <v>SIM</v>
      </c>
    </row>
    <row r="80" spans="2:17" ht="15.75" customHeight="1">
      <c r="B80" s="69" t="s">
        <v>343</v>
      </c>
      <c r="C80" s="211">
        <v>44560</v>
      </c>
      <c r="D80" s="215">
        <v>1</v>
      </c>
      <c r="E80" s="213" t="s">
        <v>344</v>
      </c>
      <c r="F80" s="72">
        <v>44732</v>
      </c>
      <c r="G80" s="196"/>
      <c r="H80" s="64" t="s">
        <v>360</v>
      </c>
      <c r="I80" s="193"/>
      <c r="J80" s="193"/>
      <c r="K80" s="71" t="s">
        <v>346</v>
      </c>
      <c r="L80" s="72">
        <v>45083</v>
      </c>
      <c r="M80" s="72">
        <f t="shared" si="0"/>
        <v>45460</v>
      </c>
      <c r="N80" s="193"/>
      <c r="O80" s="70">
        <f t="shared" ca="1" si="1"/>
        <v>129</v>
      </c>
      <c r="P80" s="70" t="str">
        <f t="shared" si="2"/>
        <v>NÃO</v>
      </c>
      <c r="Q80" s="75" t="str">
        <f t="shared" ca="1" si="3"/>
        <v>SIM</v>
      </c>
    </row>
    <row r="81" spans="2:17" ht="15.75" customHeight="1">
      <c r="B81" s="69" t="s">
        <v>343</v>
      </c>
      <c r="C81" s="211">
        <v>44560</v>
      </c>
      <c r="D81" s="215">
        <v>1</v>
      </c>
      <c r="E81" s="213" t="s">
        <v>344</v>
      </c>
      <c r="F81" s="72">
        <v>44732</v>
      </c>
      <c r="G81" s="196"/>
      <c r="H81" s="64" t="s">
        <v>361</v>
      </c>
      <c r="I81" s="193"/>
      <c r="J81" s="193"/>
      <c r="K81" s="71" t="s">
        <v>346</v>
      </c>
      <c r="L81" s="72">
        <v>45083</v>
      </c>
      <c r="M81" s="72">
        <f t="shared" si="0"/>
        <v>45460</v>
      </c>
      <c r="N81" s="193"/>
      <c r="O81" s="70">
        <f t="shared" ca="1" si="1"/>
        <v>129</v>
      </c>
      <c r="P81" s="70" t="str">
        <f t="shared" si="2"/>
        <v>NÃO</v>
      </c>
      <c r="Q81" s="75" t="str">
        <f t="shared" ca="1" si="3"/>
        <v>SIM</v>
      </c>
    </row>
    <row r="82" spans="2:17" ht="15.75" customHeight="1">
      <c r="B82" s="69" t="s">
        <v>343</v>
      </c>
      <c r="C82" s="211">
        <v>44560</v>
      </c>
      <c r="D82" s="215">
        <v>1</v>
      </c>
      <c r="E82" s="213" t="s">
        <v>344</v>
      </c>
      <c r="F82" s="72">
        <v>44732</v>
      </c>
      <c r="G82" s="196"/>
      <c r="H82" s="64" t="s">
        <v>362</v>
      </c>
      <c r="I82" s="193"/>
      <c r="J82" s="193"/>
      <c r="K82" s="71" t="s">
        <v>346</v>
      </c>
      <c r="L82" s="72">
        <v>45083</v>
      </c>
      <c r="M82" s="72">
        <f t="shared" si="0"/>
        <v>45460</v>
      </c>
      <c r="N82" s="193"/>
      <c r="O82" s="70">
        <f t="shared" ca="1" si="1"/>
        <v>129</v>
      </c>
      <c r="P82" s="70" t="str">
        <f t="shared" si="2"/>
        <v>NÃO</v>
      </c>
      <c r="Q82" s="75" t="str">
        <f t="shared" ca="1" si="3"/>
        <v>SIM</v>
      </c>
    </row>
    <row r="83" spans="2:17" ht="15.75" customHeight="1">
      <c r="B83" s="69" t="s">
        <v>343</v>
      </c>
      <c r="C83" s="211">
        <v>44560</v>
      </c>
      <c r="D83" s="215">
        <v>2</v>
      </c>
      <c r="E83" s="213" t="s">
        <v>344</v>
      </c>
      <c r="F83" s="72">
        <v>44732</v>
      </c>
      <c r="G83" s="196"/>
      <c r="H83" s="64" t="s">
        <v>317</v>
      </c>
      <c r="I83" s="193"/>
      <c r="J83" s="193"/>
      <c r="K83" s="71" t="s">
        <v>346</v>
      </c>
      <c r="L83" s="72">
        <v>45083</v>
      </c>
      <c r="M83" s="72">
        <f t="shared" si="0"/>
        <v>45460</v>
      </c>
      <c r="N83" s="193"/>
      <c r="O83" s="70">
        <f t="shared" ca="1" si="1"/>
        <v>129</v>
      </c>
      <c r="P83" s="70" t="str">
        <f t="shared" si="2"/>
        <v>NÃO</v>
      </c>
      <c r="Q83" s="75" t="str">
        <f t="shared" ca="1" si="3"/>
        <v>SIM</v>
      </c>
    </row>
    <row r="84" spans="2:17" ht="15.75" customHeight="1">
      <c r="B84" s="69" t="s">
        <v>343</v>
      </c>
      <c r="C84" s="211">
        <v>44560</v>
      </c>
      <c r="D84" s="215">
        <v>4</v>
      </c>
      <c r="E84" s="213" t="s">
        <v>344</v>
      </c>
      <c r="F84" s="72">
        <v>44732</v>
      </c>
      <c r="G84" s="196"/>
      <c r="H84" s="64" t="s">
        <v>363</v>
      </c>
      <c r="I84" s="193"/>
      <c r="J84" s="193"/>
      <c r="K84" s="71" t="s">
        <v>346</v>
      </c>
      <c r="L84" s="72">
        <v>45083</v>
      </c>
      <c r="M84" s="72">
        <f t="shared" si="0"/>
        <v>45460</v>
      </c>
      <c r="N84" s="193"/>
      <c r="O84" s="70">
        <f t="shared" ca="1" si="1"/>
        <v>129</v>
      </c>
      <c r="P84" s="70" t="str">
        <f t="shared" si="2"/>
        <v>NÃO</v>
      </c>
      <c r="Q84" s="75" t="str">
        <f t="shared" ca="1" si="3"/>
        <v>SIM</v>
      </c>
    </row>
    <row r="85" spans="2:17" ht="15.75" customHeight="1">
      <c r="B85" s="69" t="s">
        <v>343</v>
      </c>
      <c r="C85" s="211">
        <v>44560</v>
      </c>
      <c r="D85" s="215">
        <v>2</v>
      </c>
      <c r="E85" s="213" t="s">
        <v>344</v>
      </c>
      <c r="F85" s="72">
        <v>44732</v>
      </c>
      <c r="G85" s="196"/>
      <c r="H85" s="64" t="s">
        <v>364</v>
      </c>
      <c r="I85" s="193"/>
      <c r="J85" s="193"/>
      <c r="K85" s="71" t="s">
        <v>346</v>
      </c>
      <c r="L85" s="72">
        <v>45083</v>
      </c>
      <c r="M85" s="72">
        <f t="shared" si="0"/>
        <v>45460</v>
      </c>
      <c r="N85" s="193"/>
      <c r="O85" s="70">
        <f t="shared" ca="1" si="1"/>
        <v>129</v>
      </c>
      <c r="P85" s="70" t="str">
        <f t="shared" si="2"/>
        <v>NÃO</v>
      </c>
      <c r="Q85" s="75" t="str">
        <f t="shared" ca="1" si="3"/>
        <v>SIM</v>
      </c>
    </row>
    <row r="86" spans="2:17" ht="15.75" customHeight="1">
      <c r="B86" s="69" t="s">
        <v>343</v>
      </c>
      <c r="C86" s="211">
        <v>44560</v>
      </c>
      <c r="D86" s="215">
        <v>4</v>
      </c>
      <c r="E86" s="213" t="s">
        <v>344</v>
      </c>
      <c r="F86" s="72">
        <v>44732</v>
      </c>
      <c r="G86" s="196"/>
      <c r="H86" s="64" t="s">
        <v>365</v>
      </c>
      <c r="I86" s="193"/>
      <c r="J86" s="193"/>
      <c r="K86" s="71" t="s">
        <v>346</v>
      </c>
      <c r="L86" s="72">
        <v>45083</v>
      </c>
      <c r="M86" s="72">
        <f t="shared" si="0"/>
        <v>45460</v>
      </c>
      <c r="N86" s="193"/>
      <c r="O86" s="70">
        <f t="shared" ca="1" si="1"/>
        <v>129</v>
      </c>
      <c r="P86" s="70" t="str">
        <f t="shared" si="2"/>
        <v>NÃO</v>
      </c>
      <c r="Q86" s="75" t="str">
        <f t="shared" ca="1" si="3"/>
        <v>SIM</v>
      </c>
    </row>
    <row r="87" spans="2:17">
      <c r="B87" s="69" t="s">
        <v>343</v>
      </c>
      <c r="C87" s="211">
        <v>44560</v>
      </c>
      <c r="D87" s="215">
        <v>1</v>
      </c>
      <c r="E87" s="213" t="s">
        <v>344</v>
      </c>
      <c r="F87" s="72">
        <v>44732</v>
      </c>
      <c r="G87" s="196"/>
      <c r="H87" s="64" t="s">
        <v>366</v>
      </c>
      <c r="I87" s="193"/>
      <c r="J87" s="193"/>
      <c r="K87" s="71" t="s">
        <v>346</v>
      </c>
      <c r="L87" s="72">
        <v>45083</v>
      </c>
      <c r="M87" s="72">
        <f t="shared" si="0"/>
        <v>45460</v>
      </c>
      <c r="N87" s="193"/>
      <c r="O87" s="70">
        <f t="shared" ca="1" si="1"/>
        <v>129</v>
      </c>
      <c r="P87" s="70" t="str">
        <f t="shared" si="2"/>
        <v>NÃO</v>
      </c>
      <c r="Q87" s="75" t="str">
        <f t="shared" ca="1" si="3"/>
        <v>SIM</v>
      </c>
    </row>
    <row r="88" spans="2:17" ht="23.25">
      <c r="B88" s="69" t="s">
        <v>343</v>
      </c>
      <c r="C88" s="211">
        <v>44560</v>
      </c>
      <c r="D88" s="215">
        <v>2</v>
      </c>
      <c r="E88" s="213" t="s">
        <v>344</v>
      </c>
      <c r="F88" s="72">
        <v>44732</v>
      </c>
      <c r="G88" s="196"/>
      <c r="H88" s="64" t="s">
        <v>367</v>
      </c>
      <c r="I88" s="193"/>
      <c r="J88" s="193"/>
      <c r="K88" s="71" t="s">
        <v>346</v>
      </c>
      <c r="L88" s="72">
        <v>45083</v>
      </c>
      <c r="M88" s="72">
        <f t="shared" si="0"/>
        <v>45460</v>
      </c>
      <c r="N88" s="193"/>
      <c r="O88" s="70">
        <f t="shared" ca="1" si="1"/>
        <v>129</v>
      </c>
      <c r="P88" s="70" t="str">
        <f t="shared" si="2"/>
        <v>NÃO</v>
      </c>
      <c r="Q88" s="75" t="str">
        <f t="shared" ca="1" si="3"/>
        <v>SIM</v>
      </c>
    </row>
    <row r="89" spans="2:17" ht="23.25">
      <c r="B89" s="69" t="s">
        <v>343</v>
      </c>
      <c r="C89" s="211">
        <v>44560</v>
      </c>
      <c r="D89" s="215">
        <v>2</v>
      </c>
      <c r="E89" s="213" t="s">
        <v>344</v>
      </c>
      <c r="F89" s="72">
        <v>44732</v>
      </c>
      <c r="G89" s="196"/>
      <c r="H89" s="64" t="s">
        <v>368</v>
      </c>
      <c r="I89" s="193"/>
      <c r="J89" s="193"/>
      <c r="K89" s="71" t="s">
        <v>346</v>
      </c>
      <c r="L89" s="72">
        <v>45083</v>
      </c>
      <c r="M89" s="72">
        <f t="shared" si="0"/>
        <v>45460</v>
      </c>
      <c r="N89" s="193"/>
      <c r="O89" s="70">
        <f t="shared" ca="1" si="1"/>
        <v>129</v>
      </c>
      <c r="P89" s="70" t="str">
        <f t="shared" si="2"/>
        <v>NÃO</v>
      </c>
      <c r="Q89" s="75" t="str">
        <f t="shared" ca="1" si="3"/>
        <v>SIM</v>
      </c>
    </row>
    <row r="90" spans="2:17" ht="15.75" customHeight="1">
      <c r="B90" s="69" t="s">
        <v>343</v>
      </c>
      <c r="C90" s="211">
        <v>44560</v>
      </c>
      <c r="D90" s="215">
        <v>4</v>
      </c>
      <c r="E90" s="213" t="s">
        <v>344</v>
      </c>
      <c r="F90" s="72">
        <v>44732</v>
      </c>
      <c r="G90" s="195" t="s">
        <v>319</v>
      </c>
      <c r="H90" s="64" t="s">
        <v>290</v>
      </c>
      <c r="I90" s="193"/>
      <c r="J90" s="193"/>
      <c r="K90" s="71" t="s">
        <v>346</v>
      </c>
      <c r="L90" s="72">
        <v>45083</v>
      </c>
      <c r="M90" s="72">
        <f t="shared" si="0"/>
        <v>45460</v>
      </c>
      <c r="N90" s="193"/>
      <c r="O90" s="70">
        <f t="shared" ca="1" si="1"/>
        <v>129</v>
      </c>
      <c r="P90" s="70" t="str">
        <f t="shared" si="2"/>
        <v>NÃO</v>
      </c>
      <c r="Q90" s="75" t="str">
        <f t="shared" ca="1" si="3"/>
        <v>SIM</v>
      </c>
    </row>
    <row r="91" spans="2:17" ht="15.75" customHeight="1">
      <c r="B91" s="76" t="s">
        <v>343</v>
      </c>
      <c r="C91" s="212">
        <v>44560</v>
      </c>
      <c r="D91" s="215">
        <v>1</v>
      </c>
      <c r="E91" s="214" t="s">
        <v>344</v>
      </c>
      <c r="F91" s="78">
        <v>44732</v>
      </c>
      <c r="G91" s="197"/>
      <c r="H91" s="64" t="s">
        <v>365</v>
      </c>
      <c r="I91" s="194"/>
      <c r="J91" s="194"/>
      <c r="K91" s="77" t="s">
        <v>346</v>
      </c>
      <c r="L91" s="78">
        <v>45083</v>
      </c>
      <c r="M91" s="78">
        <f t="shared" si="0"/>
        <v>45460</v>
      </c>
      <c r="N91" s="200"/>
      <c r="O91" s="79">
        <f t="shared" ca="1" si="1"/>
        <v>129</v>
      </c>
      <c r="P91" s="79" t="str">
        <f t="shared" si="2"/>
        <v>NÃO</v>
      </c>
      <c r="Q91" s="80" t="str">
        <f t="shared" ca="1" si="3"/>
        <v>SIM</v>
      </c>
    </row>
    <row r="92" spans="2:17">
      <c r="B92" s="69" t="s">
        <v>738</v>
      </c>
      <c r="C92" s="211">
        <v>45117</v>
      </c>
      <c r="D92" s="215">
        <v>70</v>
      </c>
      <c r="E92" s="224" t="s">
        <v>746</v>
      </c>
      <c r="F92" s="72">
        <v>45289</v>
      </c>
      <c r="G92" s="195" t="s">
        <v>25</v>
      </c>
      <c r="H92" s="64" t="s">
        <v>739</v>
      </c>
      <c r="K92" s="71"/>
      <c r="L92" s="72"/>
      <c r="M92" s="78">
        <f>IF(J92&lt;&gt;0,F92+217+364,F92+365)+IF(L92&lt;&gt;0,365,0)</f>
        <v>45654</v>
      </c>
      <c r="O92" s="79">
        <f t="shared" ref="O92:O100" ca="1" si="4">M92-TODAY()</f>
        <v>323</v>
      </c>
      <c r="P92" s="79" t="str">
        <f t="shared" ref="P92:P100" si="5">IF(L92&lt;&gt;0,"NÃO","SIM")</f>
        <v>SIM</v>
      </c>
      <c r="Q92" s="80" t="str">
        <f t="shared" ref="Q92:Q100" ca="1" si="6">IF(O92&lt;0,"NÃO","SIM")</f>
        <v>SIM</v>
      </c>
    </row>
    <row r="93" spans="2:17" ht="15.75" customHeight="1">
      <c r="B93" s="76" t="s">
        <v>738</v>
      </c>
      <c r="C93" s="211">
        <v>45117</v>
      </c>
      <c r="D93" s="215">
        <v>20</v>
      </c>
      <c r="E93" s="224" t="s">
        <v>746</v>
      </c>
      <c r="F93" s="72">
        <v>45289</v>
      </c>
      <c r="G93" s="222"/>
      <c r="H93" s="64" t="s">
        <v>740</v>
      </c>
      <c r="K93" s="77"/>
      <c r="L93" s="78"/>
      <c r="M93" s="78">
        <f t="shared" ref="M93:M100" si="7">IF(J93&lt;&gt;0,F93+217+364,F93+365)+IF(L93&lt;&gt;0,365,0)</f>
        <v>45654</v>
      </c>
      <c r="O93" s="79">
        <f t="shared" ca="1" si="4"/>
        <v>323</v>
      </c>
      <c r="P93" s="79" t="str">
        <f t="shared" si="5"/>
        <v>SIM</v>
      </c>
      <c r="Q93" s="80" t="str">
        <f t="shared" ca="1" si="6"/>
        <v>SIM</v>
      </c>
    </row>
    <row r="94" spans="2:17" ht="23.25">
      <c r="B94" s="76" t="s">
        <v>738</v>
      </c>
      <c r="C94" s="211">
        <v>45117</v>
      </c>
      <c r="D94" s="215">
        <v>13</v>
      </c>
      <c r="E94" s="224" t="s">
        <v>746</v>
      </c>
      <c r="F94" s="72">
        <v>45289</v>
      </c>
      <c r="G94" s="222"/>
      <c r="H94" s="64" t="s">
        <v>741</v>
      </c>
      <c r="K94" s="71"/>
      <c r="L94" s="72"/>
      <c r="M94" s="78">
        <f t="shared" si="7"/>
        <v>45654</v>
      </c>
      <c r="O94" s="79">
        <f t="shared" ca="1" si="4"/>
        <v>323</v>
      </c>
      <c r="P94" s="79" t="str">
        <f t="shared" si="5"/>
        <v>SIM</v>
      </c>
      <c r="Q94" s="80" t="str">
        <f t="shared" ca="1" si="6"/>
        <v>SIM</v>
      </c>
    </row>
    <row r="95" spans="2:17" ht="15.75" customHeight="1">
      <c r="B95" s="76" t="s">
        <v>738</v>
      </c>
      <c r="C95" s="211">
        <v>45117</v>
      </c>
      <c r="D95" s="215">
        <v>2</v>
      </c>
      <c r="E95" s="224" t="s">
        <v>746</v>
      </c>
      <c r="F95" s="72">
        <v>45289</v>
      </c>
      <c r="G95" s="222"/>
      <c r="H95" s="64" t="s">
        <v>345</v>
      </c>
      <c r="K95" s="77"/>
      <c r="L95" s="78"/>
      <c r="M95" s="78">
        <f t="shared" si="7"/>
        <v>45654</v>
      </c>
      <c r="O95" s="79">
        <f t="shared" ca="1" si="4"/>
        <v>323</v>
      </c>
      <c r="P95" s="79" t="str">
        <f t="shared" si="5"/>
        <v>SIM</v>
      </c>
      <c r="Q95" s="80" t="str">
        <f t="shared" ca="1" si="6"/>
        <v>SIM</v>
      </c>
    </row>
    <row r="96" spans="2:17" ht="15.75" customHeight="1">
      <c r="B96" s="76" t="s">
        <v>738</v>
      </c>
      <c r="C96" s="211">
        <v>45117</v>
      </c>
      <c r="D96" s="215">
        <v>1</v>
      </c>
      <c r="E96" s="224" t="s">
        <v>746</v>
      </c>
      <c r="F96" s="72">
        <v>45289</v>
      </c>
      <c r="G96" s="222"/>
      <c r="H96" s="64" t="s">
        <v>742</v>
      </c>
      <c r="K96" s="71"/>
      <c r="L96" s="72"/>
      <c r="M96" s="78">
        <f t="shared" si="7"/>
        <v>45654</v>
      </c>
      <c r="O96" s="79">
        <f t="shared" ca="1" si="4"/>
        <v>323</v>
      </c>
      <c r="P96" s="79" t="str">
        <f t="shared" si="5"/>
        <v>SIM</v>
      </c>
      <c r="Q96" s="80" t="str">
        <f t="shared" ca="1" si="6"/>
        <v>SIM</v>
      </c>
    </row>
    <row r="97" spans="2:17" ht="15.75" customHeight="1">
      <c r="B97" s="76" t="s">
        <v>738</v>
      </c>
      <c r="C97" s="211">
        <v>45117</v>
      </c>
      <c r="D97" s="215">
        <v>2</v>
      </c>
      <c r="E97" s="224" t="s">
        <v>746</v>
      </c>
      <c r="F97" s="72">
        <v>45289</v>
      </c>
      <c r="G97" s="222"/>
      <c r="H97" s="64" t="s">
        <v>301</v>
      </c>
      <c r="K97" s="77"/>
      <c r="L97" s="78"/>
      <c r="M97" s="78">
        <f t="shared" si="7"/>
        <v>45654</v>
      </c>
      <c r="O97" s="79">
        <f t="shared" ca="1" si="4"/>
        <v>323</v>
      </c>
      <c r="P97" s="79" t="str">
        <f t="shared" si="5"/>
        <v>SIM</v>
      </c>
      <c r="Q97" s="80" t="str">
        <f t="shared" ca="1" si="6"/>
        <v>SIM</v>
      </c>
    </row>
    <row r="98" spans="2:17" ht="15.75" customHeight="1">
      <c r="B98" s="76" t="s">
        <v>738</v>
      </c>
      <c r="C98" s="211">
        <v>45117</v>
      </c>
      <c r="D98" s="215">
        <v>1</v>
      </c>
      <c r="E98" s="224" t="s">
        <v>746</v>
      </c>
      <c r="F98" s="72">
        <v>45289</v>
      </c>
      <c r="G98" s="222"/>
      <c r="H98" s="64" t="s">
        <v>743</v>
      </c>
      <c r="K98" s="71"/>
      <c r="L98" s="72"/>
      <c r="M98" s="78">
        <f t="shared" si="7"/>
        <v>45654</v>
      </c>
      <c r="O98" s="79">
        <f t="shared" ca="1" si="4"/>
        <v>323</v>
      </c>
      <c r="P98" s="79" t="str">
        <f t="shared" si="5"/>
        <v>SIM</v>
      </c>
      <c r="Q98" s="80" t="str">
        <f t="shared" ca="1" si="6"/>
        <v>SIM</v>
      </c>
    </row>
    <row r="99" spans="2:17" ht="15.75" customHeight="1">
      <c r="B99" s="76" t="s">
        <v>738</v>
      </c>
      <c r="C99" s="211">
        <v>45117</v>
      </c>
      <c r="D99" s="215">
        <v>3</v>
      </c>
      <c r="E99" s="224" t="s">
        <v>746</v>
      </c>
      <c r="F99" s="72">
        <v>45289</v>
      </c>
      <c r="G99" s="222"/>
      <c r="H99" s="64" t="s">
        <v>744</v>
      </c>
      <c r="K99" s="77"/>
      <c r="L99" s="78"/>
      <c r="M99" s="78">
        <f t="shared" si="7"/>
        <v>45654</v>
      </c>
      <c r="O99" s="79">
        <f t="shared" ca="1" si="4"/>
        <v>323</v>
      </c>
      <c r="P99" s="79" t="str">
        <f t="shared" si="5"/>
        <v>SIM</v>
      </c>
      <c r="Q99" s="80" t="str">
        <f t="shared" ca="1" si="6"/>
        <v>SIM</v>
      </c>
    </row>
    <row r="100" spans="2:17" ht="15.75" customHeight="1" thickBot="1">
      <c r="B100" s="216" t="s">
        <v>738</v>
      </c>
      <c r="C100" s="217">
        <v>45117</v>
      </c>
      <c r="D100" s="218">
        <v>1</v>
      </c>
      <c r="E100" s="225" t="s">
        <v>746</v>
      </c>
      <c r="F100" s="219">
        <v>45289</v>
      </c>
      <c r="G100" s="223"/>
      <c r="H100" s="220" t="s">
        <v>745</v>
      </c>
      <c r="K100" s="221"/>
      <c r="L100" s="219"/>
      <c r="M100" s="226">
        <f t="shared" si="7"/>
        <v>45654</v>
      </c>
      <c r="O100" s="227">
        <f t="shared" ca="1" si="4"/>
        <v>323</v>
      </c>
      <c r="P100" s="227" t="str">
        <f t="shared" si="5"/>
        <v>SIM</v>
      </c>
      <c r="Q100" s="228" t="str">
        <f t="shared" ca="1" si="6"/>
        <v>SIM</v>
      </c>
    </row>
    <row r="101" spans="2:17" ht="15.75" customHeight="1"/>
    <row r="102" spans="2:17" ht="15.75" customHeight="1"/>
    <row r="103" spans="2:17" ht="15.75" customHeight="1"/>
    <row r="104" spans="2:17" ht="15.75" customHeight="1"/>
    <row r="105" spans="2:17" ht="15.75" customHeight="1"/>
    <row r="106" spans="2:17" ht="15.75" customHeight="1"/>
    <row r="107" spans="2:17" ht="15.75" customHeight="1"/>
    <row r="108" spans="2:17" ht="15.75" customHeight="1"/>
    <row r="109" spans="2:17" ht="15.75" customHeight="1"/>
    <row r="110" spans="2:17" ht="15.75" customHeight="1"/>
    <row r="111" spans="2:17" ht="15.75" customHeight="1"/>
    <row r="112" spans="2:1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autoFilter ref="C7:Q91" xr:uid="{00000000-0009-0000-0000-000001000000}">
    <filterColumn colId="14">
      <filters>
        <filter val="SIM"/>
      </filters>
    </filterColumn>
  </autoFilter>
  <mergeCells count="44">
    <mergeCell ref="G92:G100"/>
    <mergeCell ref="Q8:Q45"/>
    <mergeCell ref="Q46:Q63"/>
    <mergeCell ref="N64:N91"/>
    <mergeCell ref="O8:O45"/>
    <mergeCell ref="O46:O63"/>
    <mergeCell ref="P8:P45"/>
    <mergeCell ref="P46:P63"/>
    <mergeCell ref="L8:L45"/>
    <mergeCell ref="L46:L63"/>
    <mergeCell ref="M8:M45"/>
    <mergeCell ref="M46:M63"/>
    <mergeCell ref="N8:N45"/>
    <mergeCell ref="N46:N63"/>
    <mergeCell ref="J8:J45"/>
    <mergeCell ref="J46:J63"/>
    <mergeCell ref="J64:J91"/>
    <mergeCell ref="K8:K45"/>
    <mergeCell ref="K46:K63"/>
    <mergeCell ref="G64:G89"/>
    <mergeCell ref="G90:G91"/>
    <mergeCell ref="I8:I45"/>
    <mergeCell ref="I46:I63"/>
    <mergeCell ref="I64:I91"/>
    <mergeCell ref="G8:G33"/>
    <mergeCell ref="G34:G39"/>
    <mergeCell ref="G40:G45"/>
    <mergeCell ref="G46:G60"/>
    <mergeCell ref="G61:G62"/>
    <mergeCell ref="E8:E45"/>
    <mergeCell ref="E46:E63"/>
    <mergeCell ref="F8:F45"/>
    <mergeCell ref="F46:F63"/>
    <mergeCell ref="B8:B45"/>
    <mergeCell ref="B46:B63"/>
    <mergeCell ref="C8:C45"/>
    <mergeCell ref="C46:C63"/>
    <mergeCell ref="D8:D45"/>
    <mergeCell ref="D46:D63"/>
    <mergeCell ref="B2:Q2"/>
    <mergeCell ref="B3:Q3"/>
    <mergeCell ref="C4:Q4"/>
    <mergeCell ref="C5:Q5"/>
    <mergeCell ref="B6:Q6"/>
  </mergeCells>
  <conditionalFormatting sqref="O8:O100">
    <cfRule type="cellIs" dxfId="23" priority="88" operator="greaterThan">
      <formula>30</formula>
    </cfRule>
  </conditionalFormatting>
  <conditionalFormatting sqref="O65:P91">
    <cfRule type="cellIs" dxfId="22" priority="115" operator="lessThan">
      <formula>0</formula>
    </cfRule>
  </conditionalFormatting>
  <conditionalFormatting sqref="P65:P100">
    <cfRule type="cellIs" dxfId="21" priority="196" operator="between">
      <formula>0</formula>
      <formula>60</formula>
    </cfRule>
    <cfRule type="cellIs" dxfId="20" priority="223" operator="equal">
      <formula>"SIM"</formula>
    </cfRule>
  </conditionalFormatting>
  <conditionalFormatting sqref="P8:Q91">
    <cfRule type="cellIs" dxfId="19" priority="34" operator="equal">
      <formula>"NÃO"</formula>
    </cfRule>
  </conditionalFormatting>
  <conditionalFormatting sqref="Q8:Q100">
    <cfRule type="cellIs" dxfId="18" priority="7" operator="equal">
      <formula>"SIM"</formula>
    </cfRule>
  </conditionalFormatting>
  <conditionalFormatting sqref="Q65:Q100">
    <cfRule type="cellIs" dxfId="17" priority="142" operator="equal">
      <formula>"NÃO"</formula>
    </cfRule>
  </conditionalFormatting>
  <conditionalFormatting sqref="O92:P100">
    <cfRule type="cellIs" dxfId="5" priority="2" operator="lessThan">
      <formula>0</formula>
    </cfRule>
  </conditionalFormatting>
  <conditionalFormatting sqref="P92:Q100">
    <cfRule type="cellIs" dxfId="4" priority="1" operator="equal">
      <formula>"NÃO"</formula>
    </cfRule>
  </conditionalFormatting>
  <pageMargins left="0.511811023622047" right="0.511811023622047" top="0.78740157480314998" bottom="0.78740157480314998" header="0" footer="0"/>
  <pageSetup paperSize="9" scale="4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B2:J342"/>
  <sheetViews>
    <sheetView workbookViewId="0">
      <pane xSplit="1" ySplit="53" topLeftCell="B54" activePane="bottomRight" state="frozen"/>
      <selection pane="topRight"/>
      <selection pane="bottomLeft"/>
      <selection pane="bottomRight" activeCell="A269" sqref="A269"/>
    </sheetView>
  </sheetViews>
  <sheetFormatPr defaultColWidth="14.42578125" defaultRowHeight="15" customHeight="1"/>
  <cols>
    <col min="1" max="1" width="8.7109375" customWidth="1"/>
    <col min="2" max="3" width="10.7109375" customWidth="1"/>
    <col min="4" max="4" width="13.7109375" customWidth="1"/>
    <col min="5" max="5" width="10.7109375" customWidth="1"/>
    <col min="6" max="6" width="15.7109375" customWidth="1"/>
    <col min="7" max="7" width="25.7109375" customWidth="1"/>
    <col min="8" max="10" width="10.7109375" customWidth="1"/>
    <col min="11" max="23" width="8.7109375" customWidth="1"/>
  </cols>
  <sheetData>
    <row r="2" spans="2:10" ht="31.5">
      <c r="B2" s="125" t="s">
        <v>369</v>
      </c>
      <c r="C2" s="126"/>
      <c r="D2" s="126"/>
      <c r="E2" s="126"/>
      <c r="F2" s="126"/>
      <c r="G2" s="126"/>
      <c r="H2" s="126"/>
      <c r="I2" s="126"/>
      <c r="J2" s="127"/>
    </row>
    <row r="3" spans="2:10" ht="21">
      <c r="B3" s="128" t="s">
        <v>370</v>
      </c>
      <c r="C3" s="129"/>
      <c r="D3" s="129"/>
      <c r="E3" s="129"/>
      <c r="F3" s="129"/>
      <c r="G3" s="129"/>
      <c r="H3" s="129"/>
      <c r="I3" s="129"/>
      <c r="J3" s="130"/>
    </row>
    <row r="4" spans="2:10" ht="18.75">
      <c r="B4" s="1" t="s">
        <v>2</v>
      </c>
      <c r="C4" s="131" t="s">
        <v>371</v>
      </c>
      <c r="D4" s="129"/>
      <c r="E4" s="129"/>
      <c r="F4" s="129"/>
      <c r="G4" s="129"/>
      <c r="H4" s="129"/>
      <c r="I4" s="129"/>
      <c r="J4" s="130"/>
    </row>
    <row r="5" spans="2:10" ht="15.75">
      <c r="B5" s="2">
        <f>'Docente Efetivo'!B5</f>
        <v>45331</v>
      </c>
      <c r="C5" s="133" t="s">
        <v>372</v>
      </c>
      <c r="D5" s="134"/>
      <c r="E5" s="134"/>
      <c r="F5" s="134"/>
      <c r="G5" s="134"/>
      <c r="H5" s="134"/>
      <c r="I5" s="134"/>
      <c r="J5" s="135"/>
    </row>
    <row r="6" spans="2:10" ht="23.25">
      <c r="B6" s="136" t="s">
        <v>5</v>
      </c>
      <c r="C6" s="137"/>
      <c r="D6" s="137"/>
      <c r="E6" s="137"/>
      <c r="F6" s="137"/>
      <c r="G6" s="137"/>
      <c r="H6" s="137"/>
      <c r="I6" s="137"/>
      <c r="J6" s="138"/>
    </row>
    <row r="7" spans="2:10" ht="47.25">
      <c r="B7" s="3" t="s">
        <v>6</v>
      </c>
      <c r="C7" s="4" t="s">
        <v>7</v>
      </c>
      <c r="D7" s="5" t="s">
        <v>9</v>
      </c>
      <c r="E7" s="4" t="s">
        <v>7</v>
      </c>
      <c r="F7" s="6" t="s">
        <v>10</v>
      </c>
      <c r="G7" s="6" t="s">
        <v>11</v>
      </c>
      <c r="H7" s="7" t="s">
        <v>14</v>
      </c>
      <c r="I7" s="7" t="s">
        <v>283</v>
      </c>
      <c r="J7" s="20" t="s">
        <v>18</v>
      </c>
    </row>
    <row r="8" spans="2:10" ht="22.5" hidden="1" customHeight="1">
      <c r="B8" s="140" t="s">
        <v>373</v>
      </c>
      <c r="C8" s="144">
        <v>44270</v>
      </c>
      <c r="D8" s="148" t="s">
        <v>374</v>
      </c>
      <c r="E8" s="144">
        <v>44319</v>
      </c>
      <c r="F8" s="155" t="s">
        <v>375</v>
      </c>
      <c r="G8" s="9" t="s">
        <v>185</v>
      </c>
      <c r="H8" s="144">
        <f>E8+364</f>
        <v>44683</v>
      </c>
      <c r="I8" s="148">
        <f ca="1">H8-TODAY()</f>
        <v>-648</v>
      </c>
      <c r="J8" s="208" t="str">
        <f ca="1">IF(I8&lt;0,"NÃO","SIM")</f>
        <v>NÃO</v>
      </c>
    </row>
    <row r="9" spans="2:10" ht="22.5" hidden="1">
      <c r="B9" s="205"/>
      <c r="C9" s="193"/>
      <c r="D9" s="193"/>
      <c r="E9" s="193"/>
      <c r="F9" s="194"/>
      <c r="G9" s="10" t="s">
        <v>376</v>
      </c>
      <c r="H9" s="193"/>
      <c r="I9" s="193"/>
      <c r="J9" s="209"/>
    </row>
    <row r="10" spans="2:10" hidden="1">
      <c r="B10" s="205"/>
      <c r="C10" s="193"/>
      <c r="D10" s="193"/>
      <c r="E10" s="193"/>
      <c r="F10" s="10" t="s">
        <v>377</v>
      </c>
      <c r="G10" s="10" t="s">
        <v>378</v>
      </c>
      <c r="H10" s="193"/>
      <c r="I10" s="193"/>
      <c r="J10" s="209"/>
    </row>
    <row r="11" spans="2:10" ht="22.5" hidden="1">
      <c r="B11" s="205"/>
      <c r="C11" s="193"/>
      <c r="D11" s="193"/>
      <c r="E11" s="193"/>
      <c r="F11" s="10" t="s">
        <v>379</v>
      </c>
      <c r="G11" s="10" t="s">
        <v>380</v>
      </c>
      <c r="H11" s="193"/>
      <c r="I11" s="193"/>
      <c r="J11" s="209"/>
    </row>
    <row r="12" spans="2:10" hidden="1">
      <c r="B12" s="205"/>
      <c r="C12" s="193"/>
      <c r="D12" s="193"/>
      <c r="E12" s="193"/>
      <c r="F12" s="10" t="s">
        <v>381</v>
      </c>
      <c r="G12" s="10" t="s">
        <v>382</v>
      </c>
      <c r="H12" s="193"/>
      <c r="I12" s="193"/>
      <c r="J12" s="209"/>
    </row>
    <row r="13" spans="2:10" hidden="1">
      <c r="B13" s="205"/>
      <c r="C13" s="193"/>
      <c r="D13" s="193"/>
      <c r="E13" s="193"/>
      <c r="F13" s="10" t="s">
        <v>383</v>
      </c>
      <c r="G13" s="10" t="s">
        <v>384</v>
      </c>
      <c r="H13" s="193"/>
      <c r="I13" s="193"/>
      <c r="J13" s="209"/>
    </row>
    <row r="14" spans="2:10" ht="22.5" hidden="1">
      <c r="B14" s="205"/>
      <c r="C14" s="193"/>
      <c r="D14" s="193"/>
      <c r="E14" s="193"/>
      <c r="F14" s="155" t="s">
        <v>385</v>
      </c>
      <c r="G14" s="10" t="s">
        <v>386</v>
      </c>
      <c r="H14" s="193"/>
      <c r="I14" s="193"/>
      <c r="J14" s="209"/>
    </row>
    <row r="15" spans="2:10" ht="22.5" hidden="1">
      <c r="B15" s="205"/>
      <c r="C15" s="193"/>
      <c r="D15" s="193"/>
      <c r="E15" s="193"/>
      <c r="F15" s="193"/>
      <c r="G15" s="10" t="s">
        <v>386</v>
      </c>
      <c r="H15" s="193"/>
      <c r="I15" s="193"/>
      <c r="J15" s="209"/>
    </row>
    <row r="16" spans="2:10" ht="22.5" hidden="1">
      <c r="B16" s="205"/>
      <c r="C16" s="193"/>
      <c r="D16" s="193"/>
      <c r="E16" s="193"/>
      <c r="F16" s="194"/>
      <c r="G16" s="10" t="s">
        <v>387</v>
      </c>
      <c r="H16" s="193"/>
      <c r="I16" s="193"/>
      <c r="J16" s="209"/>
    </row>
    <row r="17" spans="2:10" ht="33.75" hidden="1">
      <c r="B17" s="205"/>
      <c r="C17" s="193"/>
      <c r="D17" s="193"/>
      <c r="E17" s="193"/>
      <c r="F17" s="10" t="s">
        <v>388</v>
      </c>
      <c r="G17" s="10" t="s">
        <v>389</v>
      </c>
      <c r="H17" s="193"/>
      <c r="I17" s="193"/>
      <c r="J17" s="209"/>
    </row>
    <row r="18" spans="2:10" hidden="1">
      <c r="B18" s="205"/>
      <c r="C18" s="193"/>
      <c r="D18" s="193"/>
      <c r="E18" s="193"/>
      <c r="F18" s="10" t="s">
        <v>390</v>
      </c>
      <c r="G18" s="10" t="s">
        <v>391</v>
      </c>
      <c r="H18" s="193"/>
      <c r="I18" s="193"/>
      <c r="J18" s="209"/>
    </row>
    <row r="19" spans="2:10" ht="22.5" hidden="1">
      <c r="B19" s="205"/>
      <c r="C19" s="193"/>
      <c r="D19" s="193"/>
      <c r="E19" s="193"/>
      <c r="F19" s="10" t="s">
        <v>392</v>
      </c>
      <c r="G19" s="10" t="s">
        <v>393</v>
      </c>
      <c r="H19" s="193"/>
      <c r="I19" s="193"/>
      <c r="J19" s="209"/>
    </row>
    <row r="20" spans="2:10" hidden="1">
      <c r="B20" s="205"/>
      <c r="C20" s="193"/>
      <c r="D20" s="193"/>
      <c r="E20" s="193"/>
      <c r="F20" s="10" t="s">
        <v>394</v>
      </c>
      <c r="G20" s="10" t="s">
        <v>128</v>
      </c>
      <c r="H20" s="193"/>
      <c r="I20" s="193"/>
      <c r="J20" s="209"/>
    </row>
    <row r="21" spans="2:10" ht="15.75" hidden="1" customHeight="1">
      <c r="B21" s="205"/>
      <c r="C21" s="193"/>
      <c r="D21" s="193"/>
      <c r="E21" s="193"/>
      <c r="F21" s="10" t="s">
        <v>395</v>
      </c>
      <c r="G21" s="10" t="s">
        <v>396</v>
      </c>
      <c r="H21" s="193"/>
      <c r="I21" s="193"/>
      <c r="J21" s="209"/>
    </row>
    <row r="22" spans="2:10" ht="15.75" hidden="1" customHeight="1">
      <c r="B22" s="205"/>
      <c r="C22" s="193"/>
      <c r="D22" s="193"/>
      <c r="E22" s="193"/>
      <c r="F22" s="10" t="s">
        <v>397</v>
      </c>
      <c r="G22" s="10" t="s">
        <v>396</v>
      </c>
      <c r="H22" s="193"/>
      <c r="I22" s="193"/>
      <c r="J22" s="209"/>
    </row>
    <row r="23" spans="2:10" ht="22.5" hidden="1" customHeight="1">
      <c r="B23" s="205"/>
      <c r="C23" s="193"/>
      <c r="D23" s="193"/>
      <c r="E23" s="193"/>
      <c r="F23" s="155" t="s">
        <v>398</v>
      </c>
      <c r="G23" s="10" t="s">
        <v>399</v>
      </c>
      <c r="H23" s="193"/>
      <c r="I23" s="193"/>
      <c r="J23" s="209"/>
    </row>
    <row r="24" spans="2:10" ht="15.75" hidden="1" customHeight="1">
      <c r="B24" s="205"/>
      <c r="C24" s="193"/>
      <c r="D24" s="193"/>
      <c r="E24" s="193"/>
      <c r="F24" s="194"/>
      <c r="G24" s="10" t="s">
        <v>400</v>
      </c>
      <c r="H24" s="193"/>
      <c r="I24" s="193"/>
      <c r="J24" s="209"/>
    </row>
    <row r="25" spans="2:10" ht="15.75" hidden="1" customHeight="1">
      <c r="B25" s="205"/>
      <c r="C25" s="193"/>
      <c r="D25" s="193"/>
      <c r="E25" s="193"/>
      <c r="F25" s="155" t="s">
        <v>401</v>
      </c>
      <c r="G25" s="10" t="s">
        <v>402</v>
      </c>
      <c r="H25" s="193"/>
      <c r="I25" s="193"/>
      <c r="J25" s="209"/>
    </row>
    <row r="26" spans="2:10" ht="15.75" hidden="1" customHeight="1">
      <c r="B26" s="205"/>
      <c r="C26" s="193"/>
      <c r="D26" s="193"/>
      <c r="E26" s="193"/>
      <c r="F26" s="194"/>
      <c r="G26" s="10" t="s">
        <v>403</v>
      </c>
      <c r="H26" s="193"/>
      <c r="I26" s="193"/>
      <c r="J26" s="209"/>
    </row>
    <row r="27" spans="2:10" ht="22.5" hidden="1" customHeight="1">
      <c r="B27" s="205"/>
      <c r="C27" s="193"/>
      <c r="D27" s="193"/>
      <c r="E27" s="193"/>
      <c r="F27" s="155" t="s">
        <v>73</v>
      </c>
      <c r="G27" s="10" t="s">
        <v>404</v>
      </c>
      <c r="H27" s="193"/>
      <c r="I27" s="193"/>
      <c r="J27" s="209"/>
    </row>
    <row r="28" spans="2:10" ht="15.75" hidden="1" customHeight="1">
      <c r="B28" s="205"/>
      <c r="C28" s="193"/>
      <c r="D28" s="193"/>
      <c r="E28" s="193"/>
      <c r="F28" s="194"/>
      <c r="G28" s="10" t="s">
        <v>405</v>
      </c>
      <c r="H28" s="193"/>
      <c r="I28" s="193"/>
      <c r="J28" s="209"/>
    </row>
    <row r="29" spans="2:10" ht="22.5" hidden="1" customHeight="1">
      <c r="B29" s="205"/>
      <c r="C29" s="193"/>
      <c r="D29" s="193"/>
      <c r="E29" s="193"/>
      <c r="F29" s="155" t="s">
        <v>132</v>
      </c>
      <c r="G29" s="10" t="s">
        <v>406</v>
      </c>
      <c r="H29" s="193"/>
      <c r="I29" s="193"/>
      <c r="J29" s="209"/>
    </row>
    <row r="30" spans="2:10" ht="15.75" hidden="1" customHeight="1">
      <c r="B30" s="205"/>
      <c r="C30" s="193"/>
      <c r="D30" s="193"/>
      <c r="E30" s="193"/>
      <c r="F30" s="194"/>
      <c r="G30" s="10" t="s">
        <v>407</v>
      </c>
      <c r="H30" s="193"/>
      <c r="I30" s="193"/>
      <c r="J30" s="209"/>
    </row>
    <row r="31" spans="2:10" ht="15.75" hidden="1" customHeight="1">
      <c r="B31" s="205"/>
      <c r="C31" s="193"/>
      <c r="D31" s="193"/>
      <c r="E31" s="193"/>
      <c r="F31" s="10" t="s">
        <v>408</v>
      </c>
      <c r="G31" s="10" t="s">
        <v>407</v>
      </c>
      <c r="H31" s="193"/>
      <c r="I31" s="193"/>
      <c r="J31" s="209"/>
    </row>
    <row r="32" spans="2:10" ht="22.5" hidden="1" customHeight="1">
      <c r="B32" s="205"/>
      <c r="C32" s="193"/>
      <c r="D32" s="193"/>
      <c r="E32" s="193"/>
      <c r="F32" s="155" t="s">
        <v>33</v>
      </c>
      <c r="G32" s="10" t="s">
        <v>409</v>
      </c>
      <c r="H32" s="193"/>
      <c r="I32" s="193"/>
      <c r="J32" s="209"/>
    </row>
    <row r="33" spans="2:10" ht="15.75" hidden="1" customHeight="1">
      <c r="B33" s="205"/>
      <c r="C33" s="193"/>
      <c r="D33" s="193"/>
      <c r="E33" s="193"/>
      <c r="F33" s="193"/>
      <c r="G33" s="10" t="s">
        <v>410</v>
      </c>
      <c r="H33" s="193"/>
      <c r="I33" s="193"/>
      <c r="J33" s="209"/>
    </row>
    <row r="34" spans="2:10" ht="15.75" hidden="1" customHeight="1">
      <c r="B34" s="205"/>
      <c r="C34" s="193"/>
      <c r="D34" s="193"/>
      <c r="E34" s="193"/>
      <c r="F34" s="194"/>
      <c r="G34" s="10" t="s">
        <v>411</v>
      </c>
      <c r="H34" s="193"/>
      <c r="I34" s="193"/>
      <c r="J34" s="209"/>
    </row>
    <row r="35" spans="2:10" ht="15.75" hidden="1" customHeight="1">
      <c r="B35" s="205"/>
      <c r="C35" s="193"/>
      <c r="D35" s="194"/>
      <c r="E35" s="194"/>
      <c r="F35" s="10" t="s">
        <v>121</v>
      </c>
      <c r="G35" s="10" t="s">
        <v>412</v>
      </c>
      <c r="H35" s="194"/>
      <c r="I35" s="194"/>
      <c r="J35" s="210"/>
    </row>
    <row r="36" spans="2:10" ht="15.75" hidden="1" customHeight="1">
      <c r="B36" s="205"/>
      <c r="C36" s="193"/>
      <c r="D36" s="151" t="s">
        <v>413</v>
      </c>
      <c r="E36" s="147">
        <v>44330</v>
      </c>
      <c r="F36" s="155" t="s">
        <v>102</v>
      </c>
      <c r="G36" s="10" t="s">
        <v>414</v>
      </c>
      <c r="H36" s="147">
        <f>E36+364</f>
        <v>44694</v>
      </c>
      <c r="I36" s="151">
        <f ca="1">H36-TODAY()</f>
        <v>-637</v>
      </c>
      <c r="J36" s="179" t="str">
        <f ca="1">IF(I36&lt;0,"NÃO","SIM")</f>
        <v>NÃO</v>
      </c>
    </row>
    <row r="37" spans="2:10" ht="15.75" hidden="1" customHeight="1">
      <c r="B37" s="205"/>
      <c r="C37" s="193"/>
      <c r="D37" s="193"/>
      <c r="E37" s="193"/>
      <c r="F37" s="194"/>
      <c r="G37" s="10" t="s">
        <v>115</v>
      </c>
      <c r="H37" s="193"/>
      <c r="I37" s="193"/>
      <c r="J37" s="209"/>
    </row>
    <row r="38" spans="2:10" ht="15.75" hidden="1" customHeight="1">
      <c r="B38" s="205"/>
      <c r="C38" s="193"/>
      <c r="D38" s="193"/>
      <c r="E38" s="193"/>
      <c r="F38" s="155" t="s">
        <v>112</v>
      </c>
      <c r="G38" s="10" t="s">
        <v>415</v>
      </c>
      <c r="H38" s="193"/>
      <c r="I38" s="193"/>
      <c r="J38" s="209"/>
    </row>
    <row r="39" spans="2:10" ht="15.75" hidden="1" customHeight="1">
      <c r="B39" s="205"/>
      <c r="C39" s="193"/>
      <c r="D39" s="193"/>
      <c r="E39" s="193"/>
      <c r="F39" s="194"/>
      <c r="G39" s="10" t="s">
        <v>416</v>
      </c>
      <c r="H39" s="193"/>
      <c r="I39" s="193"/>
      <c r="J39" s="209"/>
    </row>
    <row r="40" spans="2:10" ht="15.75" hidden="1" customHeight="1">
      <c r="B40" s="205"/>
      <c r="C40" s="193"/>
      <c r="D40" s="193"/>
      <c r="E40" s="193"/>
      <c r="F40" s="10" t="s">
        <v>417</v>
      </c>
      <c r="G40" s="10" t="s">
        <v>418</v>
      </c>
      <c r="H40" s="193"/>
      <c r="I40" s="193"/>
      <c r="J40" s="209"/>
    </row>
    <row r="41" spans="2:10" ht="33.75" hidden="1" customHeight="1">
      <c r="B41" s="205"/>
      <c r="C41" s="193"/>
      <c r="D41" s="193"/>
      <c r="E41" s="193"/>
      <c r="F41" s="155" t="s">
        <v>144</v>
      </c>
      <c r="G41" s="10" t="s">
        <v>419</v>
      </c>
      <c r="H41" s="193"/>
      <c r="I41" s="193"/>
      <c r="J41" s="209"/>
    </row>
    <row r="42" spans="2:10" ht="15.75" hidden="1" customHeight="1">
      <c r="B42" s="205"/>
      <c r="C42" s="193"/>
      <c r="D42" s="193"/>
      <c r="E42" s="193"/>
      <c r="F42" s="194"/>
      <c r="G42" s="10" t="s">
        <v>420</v>
      </c>
      <c r="H42" s="193"/>
      <c r="I42" s="193"/>
      <c r="J42" s="209"/>
    </row>
    <row r="43" spans="2:10" ht="15.75" hidden="1" customHeight="1">
      <c r="B43" s="205"/>
      <c r="C43" s="193"/>
      <c r="D43" s="193"/>
      <c r="E43" s="193"/>
      <c r="F43" s="155" t="s">
        <v>421</v>
      </c>
      <c r="G43" s="10" t="s">
        <v>422</v>
      </c>
      <c r="H43" s="193"/>
      <c r="I43" s="193"/>
      <c r="J43" s="209"/>
    </row>
    <row r="44" spans="2:10" ht="15.75" hidden="1" customHeight="1">
      <c r="B44" s="205"/>
      <c r="C44" s="193"/>
      <c r="D44" s="193"/>
      <c r="E44" s="193"/>
      <c r="F44" s="193"/>
      <c r="G44" s="10" t="s">
        <v>423</v>
      </c>
      <c r="H44" s="193"/>
      <c r="I44" s="193"/>
      <c r="J44" s="209"/>
    </row>
    <row r="45" spans="2:10" ht="15.75" hidden="1" customHeight="1">
      <c r="B45" s="205"/>
      <c r="C45" s="193"/>
      <c r="D45" s="193"/>
      <c r="E45" s="193"/>
      <c r="F45" s="194"/>
      <c r="G45" s="10" t="s">
        <v>424</v>
      </c>
      <c r="H45" s="193"/>
      <c r="I45" s="193"/>
      <c r="J45" s="209"/>
    </row>
    <row r="46" spans="2:10" ht="15.75" hidden="1" customHeight="1">
      <c r="B46" s="205"/>
      <c r="C46" s="193"/>
      <c r="D46" s="193"/>
      <c r="E46" s="193"/>
      <c r="F46" s="10" t="s">
        <v>425</v>
      </c>
      <c r="G46" s="10" t="s">
        <v>426</v>
      </c>
      <c r="H46" s="193"/>
      <c r="I46" s="193"/>
      <c r="J46" s="209"/>
    </row>
    <row r="47" spans="2:10" ht="15.75" hidden="1" customHeight="1">
      <c r="B47" s="205"/>
      <c r="C47" s="193"/>
      <c r="D47" s="193"/>
      <c r="E47" s="193"/>
      <c r="F47" s="10" t="s">
        <v>427</v>
      </c>
      <c r="G47" s="10" t="s">
        <v>428</v>
      </c>
      <c r="H47" s="193"/>
      <c r="I47" s="193"/>
      <c r="J47" s="209"/>
    </row>
    <row r="48" spans="2:10" ht="15.75" hidden="1" customHeight="1">
      <c r="B48" s="205"/>
      <c r="C48" s="193"/>
      <c r="D48" s="193"/>
      <c r="E48" s="193"/>
      <c r="F48" s="155" t="s">
        <v>429</v>
      </c>
      <c r="G48" s="10" t="s">
        <v>430</v>
      </c>
      <c r="H48" s="193"/>
      <c r="I48" s="193"/>
      <c r="J48" s="209"/>
    </row>
    <row r="49" spans="2:10" ht="15.75" hidden="1" customHeight="1">
      <c r="B49" s="205"/>
      <c r="C49" s="193"/>
      <c r="D49" s="193"/>
      <c r="E49" s="193"/>
      <c r="F49" s="194"/>
      <c r="G49" s="10" t="s">
        <v>430</v>
      </c>
      <c r="H49" s="193"/>
      <c r="I49" s="193"/>
      <c r="J49" s="209"/>
    </row>
    <row r="50" spans="2:10" ht="15.75" hidden="1" customHeight="1">
      <c r="B50" s="205"/>
      <c r="C50" s="193"/>
      <c r="D50" s="193"/>
      <c r="E50" s="193"/>
      <c r="F50" s="10" t="s">
        <v>431</v>
      </c>
      <c r="G50" s="10" t="s">
        <v>410</v>
      </c>
      <c r="H50" s="193"/>
      <c r="I50" s="193"/>
      <c r="J50" s="209"/>
    </row>
    <row r="51" spans="2:10" ht="22.5" hidden="1" customHeight="1">
      <c r="B51" s="205"/>
      <c r="C51" s="193"/>
      <c r="D51" s="193"/>
      <c r="E51" s="193"/>
      <c r="F51" s="155" t="s">
        <v>432</v>
      </c>
      <c r="G51" s="10" t="s">
        <v>433</v>
      </c>
      <c r="H51" s="193"/>
      <c r="I51" s="193"/>
      <c r="J51" s="209"/>
    </row>
    <row r="52" spans="2:10" ht="15.75" hidden="1" customHeight="1">
      <c r="B52" s="205"/>
      <c r="C52" s="193"/>
      <c r="D52" s="193"/>
      <c r="E52" s="193"/>
      <c r="F52" s="194"/>
      <c r="G52" s="10" t="s">
        <v>434</v>
      </c>
      <c r="H52" s="193"/>
      <c r="I52" s="193"/>
      <c r="J52" s="209"/>
    </row>
    <row r="53" spans="2:10" ht="15.75" hidden="1" customHeight="1">
      <c r="B53" s="205"/>
      <c r="C53" s="193"/>
      <c r="D53" s="193"/>
      <c r="E53" s="193"/>
      <c r="F53" s="8" t="s">
        <v>435</v>
      </c>
      <c r="G53" s="8" t="s">
        <v>436</v>
      </c>
      <c r="H53" s="193"/>
      <c r="I53" s="193"/>
      <c r="J53" s="209"/>
    </row>
    <row r="54" spans="2:10" ht="22.5" hidden="1">
      <c r="B54" s="13" t="s">
        <v>437</v>
      </c>
      <c r="C54" s="14">
        <v>44482</v>
      </c>
      <c r="D54" s="15" t="s">
        <v>438</v>
      </c>
      <c r="E54" s="14">
        <v>44546</v>
      </c>
      <c r="F54" s="16" t="s">
        <v>439</v>
      </c>
      <c r="G54" s="16" t="s">
        <v>440</v>
      </c>
      <c r="H54" s="17">
        <f>E54+364</f>
        <v>44910</v>
      </c>
      <c r="I54" s="15">
        <f ca="1">H54-TODAY()</f>
        <v>-421</v>
      </c>
      <c r="J54" s="22" t="str">
        <f ca="1">IF(I54&lt;0,"NÃO","SIM")</f>
        <v>NÃO</v>
      </c>
    </row>
    <row r="55" spans="2:10" ht="15.75" hidden="1" customHeight="1">
      <c r="B55" s="18" t="s">
        <v>437</v>
      </c>
      <c r="C55" s="19">
        <v>44482</v>
      </c>
      <c r="D55" s="11" t="s">
        <v>438</v>
      </c>
      <c r="E55" s="19">
        <v>44546</v>
      </c>
      <c r="F55" s="10" t="s">
        <v>102</v>
      </c>
      <c r="G55" s="10" t="s">
        <v>441</v>
      </c>
      <c r="H55" s="12">
        <f t="shared" ref="H55:H79" si="0">E55+364</f>
        <v>44910</v>
      </c>
      <c r="I55" s="11">
        <f t="shared" ref="I55:I79" ca="1" si="1">H55-TODAY()</f>
        <v>-421</v>
      </c>
      <c r="J55" s="21" t="str">
        <f t="shared" ref="J55:J79" ca="1" si="2">IF(I55&lt;0,"NÃO","SIM")</f>
        <v>NÃO</v>
      </c>
    </row>
    <row r="56" spans="2:10" ht="15.75" hidden="1" customHeight="1">
      <c r="B56" s="18" t="s">
        <v>437</v>
      </c>
      <c r="C56" s="19">
        <v>44482</v>
      </c>
      <c r="D56" s="11" t="s">
        <v>438</v>
      </c>
      <c r="E56" s="19">
        <v>44546</v>
      </c>
      <c r="F56" s="10" t="s">
        <v>168</v>
      </c>
      <c r="G56" s="10" t="s">
        <v>442</v>
      </c>
      <c r="H56" s="12">
        <f t="shared" si="0"/>
        <v>44910</v>
      </c>
      <c r="I56" s="11">
        <f t="shared" ca="1" si="1"/>
        <v>-421</v>
      </c>
      <c r="J56" s="21" t="str">
        <f t="shared" ca="1" si="2"/>
        <v>NÃO</v>
      </c>
    </row>
    <row r="57" spans="2:10" ht="33.75" hidden="1">
      <c r="B57" s="18" t="s">
        <v>437</v>
      </c>
      <c r="C57" s="19">
        <v>44482</v>
      </c>
      <c r="D57" s="11" t="s">
        <v>438</v>
      </c>
      <c r="E57" s="19">
        <v>44546</v>
      </c>
      <c r="F57" s="10" t="s">
        <v>171</v>
      </c>
      <c r="G57" s="10" t="s">
        <v>443</v>
      </c>
      <c r="H57" s="12">
        <f t="shared" si="0"/>
        <v>44910</v>
      </c>
      <c r="I57" s="11">
        <f t="shared" ca="1" si="1"/>
        <v>-421</v>
      </c>
      <c r="J57" s="21" t="str">
        <f t="shared" ca="1" si="2"/>
        <v>NÃO</v>
      </c>
    </row>
    <row r="58" spans="2:10" ht="15.75" hidden="1" customHeight="1">
      <c r="B58" s="18" t="s">
        <v>437</v>
      </c>
      <c r="C58" s="19">
        <v>44482</v>
      </c>
      <c r="D58" s="11" t="s">
        <v>438</v>
      </c>
      <c r="E58" s="19">
        <v>44546</v>
      </c>
      <c r="F58" s="8" t="s">
        <v>444</v>
      </c>
      <c r="G58" s="10" t="s">
        <v>445</v>
      </c>
      <c r="H58" s="12">
        <f t="shared" si="0"/>
        <v>44910</v>
      </c>
      <c r="I58" s="11">
        <f t="shared" ca="1" si="1"/>
        <v>-421</v>
      </c>
      <c r="J58" s="21" t="str">
        <f t="shared" ca="1" si="2"/>
        <v>NÃO</v>
      </c>
    </row>
    <row r="59" spans="2:10" ht="22.5" hidden="1">
      <c r="B59" s="18" t="s">
        <v>437</v>
      </c>
      <c r="C59" s="19">
        <v>44482</v>
      </c>
      <c r="D59" s="11" t="s">
        <v>438</v>
      </c>
      <c r="E59" s="19">
        <v>44546</v>
      </c>
      <c r="F59" s="8" t="s">
        <v>444</v>
      </c>
      <c r="G59" s="10" t="s">
        <v>446</v>
      </c>
      <c r="H59" s="12">
        <f t="shared" si="0"/>
        <v>44910</v>
      </c>
      <c r="I59" s="11">
        <f t="shared" ca="1" si="1"/>
        <v>-421</v>
      </c>
      <c r="J59" s="21" t="str">
        <f t="shared" ca="1" si="2"/>
        <v>NÃO</v>
      </c>
    </row>
    <row r="60" spans="2:10" ht="15.75" hidden="1" customHeight="1">
      <c r="B60" s="18" t="s">
        <v>437</v>
      </c>
      <c r="C60" s="19">
        <v>44482</v>
      </c>
      <c r="D60" s="11" t="s">
        <v>438</v>
      </c>
      <c r="E60" s="19">
        <v>44546</v>
      </c>
      <c r="F60" s="8" t="s">
        <v>444</v>
      </c>
      <c r="G60" s="10" t="s">
        <v>447</v>
      </c>
      <c r="H60" s="12">
        <f t="shared" si="0"/>
        <v>44910</v>
      </c>
      <c r="I60" s="11">
        <f t="shared" ca="1" si="1"/>
        <v>-421</v>
      </c>
      <c r="J60" s="21" t="str">
        <f t="shared" ca="1" si="2"/>
        <v>NÃO</v>
      </c>
    </row>
    <row r="61" spans="2:10" ht="22.5" hidden="1">
      <c r="B61" s="18" t="s">
        <v>437</v>
      </c>
      <c r="C61" s="19">
        <v>44482</v>
      </c>
      <c r="D61" s="11" t="s">
        <v>438</v>
      </c>
      <c r="E61" s="19">
        <v>44546</v>
      </c>
      <c r="F61" s="10" t="s">
        <v>448</v>
      </c>
      <c r="G61" s="10" t="s">
        <v>449</v>
      </c>
      <c r="H61" s="12">
        <f t="shared" si="0"/>
        <v>44910</v>
      </c>
      <c r="I61" s="11">
        <f t="shared" ca="1" si="1"/>
        <v>-421</v>
      </c>
      <c r="J61" s="21" t="str">
        <f t="shared" ca="1" si="2"/>
        <v>NÃO</v>
      </c>
    </row>
    <row r="62" spans="2:10" ht="33.75" hidden="1" customHeight="1">
      <c r="B62" s="18" t="s">
        <v>437</v>
      </c>
      <c r="C62" s="19">
        <v>44482</v>
      </c>
      <c r="D62" s="11" t="s">
        <v>438</v>
      </c>
      <c r="E62" s="19">
        <v>44546</v>
      </c>
      <c r="F62" s="8" t="s">
        <v>425</v>
      </c>
      <c r="G62" s="10" t="s">
        <v>450</v>
      </c>
      <c r="H62" s="12">
        <f t="shared" si="0"/>
        <v>44910</v>
      </c>
      <c r="I62" s="11">
        <f t="shared" ca="1" si="1"/>
        <v>-421</v>
      </c>
      <c r="J62" s="21" t="str">
        <f t="shared" ca="1" si="2"/>
        <v>NÃO</v>
      </c>
    </row>
    <row r="63" spans="2:10" ht="33.75" hidden="1">
      <c r="B63" s="18" t="s">
        <v>437</v>
      </c>
      <c r="C63" s="19">
        <v>44482</v>
      </c>
      <c r="D63" s="11" t="s">
        <v>438</v>
      </c>
      <c r="E63" s="19">
        <v>44546</v>
      </c>
      <c r="F63" s="8" t="s">
        <v>425</v>
      </c>
      <c r="G63" s="10" t="s">
        <v>451</v>
      </c>
      <c r="H63" s="12">
        <f t="shared" si="0"/>
        <v>44910</v>
      </c>
      <c r="I63" s="11">
        <f t="shared" ca="1" si="1"/>
        <v>-421</v>
      </c>
      <c r="J63" s="21" t="str">
        <f t="shared" ca="1" si="2"/>
        <v>NÃO</v>
      </c>
    </row>
    <row r="64" spans="2:10" ht="33.75" hidden="1">
      <c r="B64" s="18" t="s">
        <v>437</v>
      </c>
      <c r="C64" s="19">
        <v>44482</v>
      </c>
      <c r="D64" s="11" t="s">
        <v>438</v>
      </c>
      <c r="E64" s="19">
        <v>44546</v>
      </c>
      <c r="F64" s="8" t="s">
        <v>425</v>
      </c>
      <c r="G64" s="10" t="s">
        <v>452</v>
      </c>
      <c r="H64" s="12">
        <f t="shared" si="0"/>
        <v>44910</v>
      </c>
      <c r="I64" s="11">
        <f t="shared" ca="1" si="1"/>
        <v>-421</v>
      </c>
      <c r="J64" s="21" t="str">
        <f t="shared" ca="1" si="2"/>
        <v>NÃO</v>
      </c>
    </row>
    <row r="65" spans="2:10" ht="22.5" hidden="1">
      <c r="B65" s="18" t="s">
        <v>437</v>
      </c>
      <c r="C65" s="19">
        <v>44482</v>
      </c>
      <c r="D65" s="11" t="s">
        <v>438</v>
      </c>
      <c r="E65" s="19">
        <v>44546</v>
      </c>
      <c r="F65" s="10" t="s">
        <v>383</v>
      </c>
      <c r="G65" s="10" t="s">
        <v>453</v>
      </c>
      <c r="H65" s="12">
        <f t="shared" si="0"/>
        <v>44910</v>
      </c>
      <c r="I65" s="11">
        <f t="shared" ca="1" si="1"/>
        <v>-421</v>
      </c>
      <c r="J65" s="21" t="str">
        <f t="shared" ca="1" si="2"/>
        <v>NÃO</v>
      </c>
    </row>
    <row r="66" spans="2:10" ht="22.5" hidden="1">
      <c r="B66" s="18" t="s">
        <v>437</v>
      </c>
      <c r="C66" s="19">
        <v>44482</v>
      </c>
      <c r="D66" s="11" t="s">
        <v>438</v>
      </c>
      <c r="E66" s="19">
        <v>44546</v>
      </c>
      <c r="F66" s="23" t="s">
        <v>431</v>
      </c>
      <c r="G66" s="10" t="s">
        <v>454</v>
      </c>
      <c r="H66" s="12">
        <f t="shared" si="0"/>
        <v>44910</v>
      </c>
      <c r="I66" s="11">
        <f t="shared" ca="1" si="1"/>
        <v>-421</v>
      </c>
      <c r="J66" s="21" t="str">
        <f t="shared" ca="1" si="2"/>
        <v>NÃO</v>
      </c>
    </row>
    <row r="67" spans="2:10" hidden="1">
      <c r="B67" s="18" t="s">
        <v>437</v>
      </c>
      <c r="C67" s="19">
        <v>44482</v>
      </c>
      <c r="D67" s="11" t="s">
        <v>438</v>
      </c>
      <c r="E67" s="19">
        <v>44546</v>
      </c>
      <c r="F67" s="23" t="s">
        <v>431</v>
      </c>
      <c r="G67" s="10" t="s">
        <v>455</v>
      </c>
      <c r="H67" s="12">
        <f t="shared" si="0"/>
        <v>44910</v>
      </c>
      <c r="I67" s="11">
        <f t="shared" ca="1" si="1"/>
        <v>-421</v>
      </c>
      <c r="J67" s="21" t="str">
        <f t="shared" ca="1" si="2"/>
        <v>NÃO</v>
      </c>
    </row>
    <row r="68" spans="2:10" ht="22.5" hidden="1">
      <c r="B68" s="18" t="s">
        <v>437</v>
      </c>
      <c r="C68" s="19">
        <v>44482</v>
      </c>
      <c r="D68" s="11" t="s">
        <v>438</v>
      </c>
      <c r="E68" s="19">
        <v>44546</v>
      </c>
      <c r="F68" s="10" t="s">
        <v>456</v>
      </c>
      <c r="G68" s="10" t="s">
        <v>457</v>
      </c>
      <c r="H68" s="12">
        <f t="shared" si="0"/>
        <v>44910</v>
      </c>
      <c r="I68" s="11">
        <f t="shared" ca="1" si="1"/>
        <v>-421</v>
      </c>
      <c r="J68" s="21" t="str">
        <f t="shared" ca="1" si="2"/>
        <v>NÃO</v>
      </c>
    </row>
    <row r="69" spans="2:10" ht="22.5" hidden="1">
      <c r="B69" s="18" t="s">
        <v>437</v>
      </c>
      <c r="C69" s="19">
        <v>44482</v>
      </c>
      <c r="D69" s="11" t="s">
        <v>438</v>
      </c>
      <c r="E69" s="19">
        <v>44546</v>
      </c>
      <c r="F69" s="10" t="s">
        <v>458</v>
      </c>
      <c r="G69" s="10" t="s">
        <v>459</v>
      </c>
      <c r="H69" s="12">
        <f t="shared" si="0"/>
        <v>44910</v>
      </c>
      <c r="I69" s="11">
        <f t="shared" ca="1" si="1"/>
        <v>-421</v>
      </c>
      <c r="J69" s="21" t="str">
        <f t="shared" ca="1" si="2"/>
        <v>NÃO</v>
      </c>
    </row>
    <row r="70" spans="2:10" ht="22.5" hidden="1" customHeight="1">
      <c r="B70" s="18" t="s">
        <v>437</v>
      </c>
      <c r="C70" s="19">
        <v>44482</v>
      </c>
      <c r="D70" s="11" t="s">
        <v>438</v>
      </c>
      <c r="E70" s="19">
        <v>44546</v>
      </c>
      <c r="F70" s="8" t="s">
        <v>460</v>
      </c>
      <c r="G70" s="10" t="s">
        <v>461</v>
      </c>
      <c r="H70" s="12">
        <f t="shared" si="0"/>
        <v>44910</v>
      </c>
      <c r="I70" s="11">
        <f t="shared" ca="1" si="1"/>
        <v>-421</v>
      </c>
      <c r="J70" s="21" t="str">
        <f t="shared" ca="1" si="2"/>
        <v>NÃO</v>
      </c>
    </row>
    <row r="71" spans="2:10" ht="22.5" hidden="1">
      <c r="B71" s="18" t="s">
        <v>437</v>
      </c>
      <c r="C71" s="19">
        <v>44482</v>
      </c>
      <c r="D71" s="11" t="s">
        <v>438</v>
      </c>
      <c r="E71" s="19">
        <v>44546</v>
      </c>
      <c r="F71" s="8" t="s">
        <v>460</v>
      </c>
      <c r="G71" s="10" t="s">
        <v>462</v>
      </c>
      <c r="H71" s="12">
        <f t="shared" si="0"/>
        <v>44910</v>
      </c>
      <c r="I71" s="11">
        <f t="shared" ca="1" si="1"/>
        <v>-421</v>
      </c>
      <c r="J71" s="21" t="str">
        <f t="shared" ca="1" si="2"/>
        <v>NÃO</v>
      </c>
    </row>
    <row r="72" spans="2:10" ht="22.5" hidden="1" customHeight="1">
      <c r="B72" s="18" t="s">
        <v>437</v>
      </c>
      <c r="C72" s="19">
        <v>44482</v>
      </c>
      <c r="D72" s="11" t="s">
        <v>438</v>
      </c>
      <c r="E72" s="19">
        <v>44546</v>
      </c>
      <c r="F72" s="8" t="s">
        <v>125</v>
      </c>
      <c r="G72" s="10" t="s">
        <v>463</v>
      </c>
      <c r="H72" s="12">
        <f t="shared" si="0"/>
        <v>44910</v>
      </c>
      <c r="I72" s="11">
        <f t="shared" ca="1" si="1"/>
        <v>-421</v>
      </c>
      <c r="J72" s="21" t="str">
        <f t="shared" ca="1" si="2"/>
        <v>NÃO</v>
      </c>
    </row>
    <row r="73" spans="2:10" ht="22.5" hidden="1">
      <c r="B73" s="18" t="s">
        <v>437</v>
      </c>
      <c r="C73" s="19">
        <v>44482</v>
      </c>
      <c r="D73" s="11" t="s">
        <v>438</v>
      </c>
      <c r="E73" s="19">
        <v>44546</v>
      </c>
      <c r="F73" s="8" t="s">
        <v>125</v>
      </c>
      <c r="G73" s="10" t="s">
        <v>464</v>
      </c>
      <c r="H73" s="12">
        <f t="shared" si="0"/>
        <v>44910</v>
      </c>
      <c r="I73" s="11">
        <f t="shared" ca="1" si="1"/>
        <v>-421</v>
      </c>
      <c r="J73" s="21" t="str">
        <f t="shared" ca="1" si="2"/>
        <v>NÃO</v>
      </c>
    </row>
    <row r="74" spans="2:10" ht="22.5" hidden="1">
      <c r="B74" s="18" t="s">
        <v>437</v>
      </c>
      <c r="C74" s="19">
        <v>44482</v>
      </c>
      <c r="D74" s="11" t="s">
        <v>438</v>
      </c>
      <c r="E74" s="19">
        <v>44546</v>
      </c>
      <c r="F74" s="8" t="s">
        <v>125</v>
      </c>
      <c r="G74" s="10" t="s">
        <v>465</v>
      </c>
      <c r="H74" s="12">
        <f t="shared" si="0"/>
        <v>44910</v>
      </c>
      <c r="I74" s="11">
        <f t="shared" ca="1" si="1"/>
        <v>-421</v>
      </c>
      <c r="J74" s="21" t="str">
        <f t="shared" ca="1" si="2"/>
        <v>NÃO</v>
      </c>
    </row>
    <row r="75" spans="2:10" ht="15.75" hidden="1" customHeight="1">
      <c r="B75" s="18" t="s">
        <v>437</v>
      </c>
      <c r="C75" s="19">
        <v>44482</v>
      </c>
      <c r="D75" s="11" t="s">
        <v>438</v>
      </c>
      <c r="E75" s="19">
        <v>44546</v>
      </c>
      <c r="F75" s="10" t="s">
        <v>466</v>
      </c>
      <c r="G75" s="10" t="s">
        <v>467</v>
      </c>
      <c r="H75" s="12">
        <f t="shared" si="0"/>
        <v>44910</v>
      </c>
      <c r="I75" s="11">
        <f t="shared" ca="1" si="1"/>
        <v>-421</v>
      </c>
      <c r="J75" s="21" t="str">
        <f t="shared" ca="1" si="2"/>
        <v>NÃO</v>
      </c>
    </row>
    <row r="76" spans="2:10" ht="22.5" hidden="1">
      <c r="B76" s="18" t="s">
        <v>437</v>
      </c>
      <c r="C76" s="19">
        <v>44482</v>
      </c>
      <c r="D76" s="11" t="s">
        <v>438</v>
      </c>
      <c r="E76" s="19">
        <v>44546</v>
      </c>
      <c r="F76" s="10" t="s">
        <v>121</v>
      </c>
      <c r="G76" s="10" t="s">
        <v>468</v>
      </c>
      <c r="H76" s="12">
        <f t="shared" si="0"/>
        <v>44910</v>
      </c>
      <c r="I76" s="11">
        <f t="shared" ca="1" si="1"/>
        <v>-421</v>
      </c>
      <c r="J76" s="21" t="str">
        <f t="shared" ca="1" si="2"/>
        <v>NÃO</v>
      </c>
    </row>
    <row r="77" spans="2:10" ht="15.75" hidden="1" customHeight="1">
      <c r="B77" s="18" t="s">
        <v>437</v>
      </c>
      <c r="C77" s="19">
        <v>44482</v>
      </c>
      <c r="D77" s="11" t="s">
        <v>438</v>
      </c>
      <c r="E77" s="19">
        <v>44546</v>
      </c>
      <c r="F77" s="8" t="s">
        <v>469</v>
      </c>
      <c r="G77" s="10" t="s">
        <v>470</v>
      </c>
      <c r="H77" s="12">
        <f t="shared" si="0"/>
        <v>44910</v>
      </c>
      <c r="I77" s="11">
        <f t="shared" ca="1" si="1"/>
        <v>-421</v>
      </c>
      <c r="J77" s="21" t="str">
        <f t="shared" ca="1" si="2"/>
        <v>NÃO</v>
      </c>
    </row>
    <row r="78" spans="2:10" ht="15.75" hidden="1" customHeight="1">
      <c r="B78" s="18" t="s">
        <v>437</v>
      </c>
      <c r="C78" s="19">
        <v>44482</v>
      </c>
      <c r="D78" s="11" t="s">
        <v>438</v>
      </c>
      <c r="E78" s="19">
        <v>44546</v>
      </c>
      <c r="F78" s="8" t="s">
        <v>469</v>
      </c>
      <c r="G78" s="10" t="s">
        <v>441</v>
      </c>
      <c r="H78" s="12">
        <f t="shared" si="0"/>
        <v>44910</v>
      </c>
      <c r="I78" s="11">
        <f t="shared" ca="1" si="1"/>
        <v>-421</v>
      </c>
      <c r="J78" s="21" t="str">
        <f t="shared" ca="1" si="2"/>
        <v>NÃO</v>
      </c>
    </row>
    <row r="79" spans="2:10" ht="45" hidden="1">
      <c r="B79" s="18" t="s">
        <v>437</v>
      </c>
      <c r="C79" s="19">
        <v>44482</v>
      </c>
      <c r="D79" s="11" t="s">
        <v>471</v>
      </c>
      <c r="E79" s="19">
        <v>44561</v>
      </c>
      <c r="F79" s="8" t="s">
        <v>472</v>
      </c>
      <c r="G79" s="10" t="s">
        <v>473</v>
      </c>
      <c r="H79" s="19">
        <f t="shared" si="0"/>
        <v>44925</v>
      </c>
      <c r="I79" s="11">
        <f t="shared" ca="1" si="1"/>
        <v>-406</v>
      </c>
      <c r="J79" s="31" t="str">
        <f t="shared" ca="1" si="2"/>
        <v>NÃO</v>
      </c>
    </row>
    <row r="80" spans="2:10" ht="15.75" hidden="1" customHeight="1">
      <c r="B80" s="18" t="s">
        <v>437</v>
      </c>
      <c r="C80" s="19">
        <v>44482</v>
      </c>
      <c r="D80" s="11" t="s">
        <v>471</v>
      </c>
      <c r="E80" s="19">
        <v>44561</v>
      </c>
      <c r="F80" s="8" t="s">
        <v>472</v>
      </c>
      <c r="G80" s="10" t="s">
        <v>474</v>
      </c>
      <c r="H80" s="19">
        <f t="shared" ref="H80:H94" si="3">E80+364</f>
        <v>44925</v>
      </c>
      <c r="I80" s="11">
        <f t="shared" ref="I80:I94" ca="1" si="4">H80-TODAY()</f>
        <v>-406</v>
      </c>
      <c r="J80" s="31" t="str">
        <f t="shared" ref="J80:J94" ca="1" si="5">IF(I80&lt;0,"NÃO","SIM")</f>
        <v>NÃO</v>
      </c>
    </row>
    <row r="81" spans="2:10" ht="22.5" hidden="1">
      <c r="B81" s="18" t="s">
        <v>437</v>
      </c>
      <c r="C81" s="19">
        <v>44482</v>
      </c>
      <c r="D81" s="11" t="s">
        <v>471</v>
      </c>
      <c r="E81" s="19">
        <v>44561</v>
      </c>
      <c r="F81" s="10" t="s">
        <v>475</v>
      </c>
      <c r="G81" s="10" t="s">
        <v>476</v>
      </c>
      <c r="H81" s="19">
        <f t="shared" si="3"/>
        <v>44925</v>
      </c>
      <c r="I81" s="11">
        <f t="shared" ca="1" si="4"/>
        <v>-406</v>
      </c>
      <c r="J81" s="31" t="str">
        <f t="shared" ca="1" si="5"/>
        <v>NÃO</v>
      </c>
    </row>
    <row r="82" spans="2:10" ht="15.75" hidden="1" customHeight="1">
      <c r="B82" s="18" t="s">
        <v>437</v>
      </c>
      <c r="C82" s="19">
        <v>44482</v>
      </c>
      <c r="D82" s="11" t="s">
        <v>471</v>
      </c>
      <c r="E82" s="19">
        <v>44561</v>
      </c>
      <c r="F82" s="10" t="s">
        <v>477</v>
      </c>
      <c r="G82" s="10" t="s">
        <v>478</v>
      </c>
      <c r="H82" s="19">
        <f t="shared" si="3"/>
        <v>44925</v>
      </c>
      <c r="I82" s="11">
        <f t="shared" ca="1" si="4"/>
        <v>-406</v>
      </c>
      <c r="J82" s="31" t="str">
        <f t="shared" ca="1" si="5"/>
        <v>NÃO</v>
      </c>
    </row>
    <row r="83" spans="2:10" ht="33.75" hidden="1" customHeight="1">
      <c r="B83" s="18" t="s">
        <v>437</v>
      </c>
      <c r="C83" s="19">
        <v>44482</v>
      </c>
      <c r="D83" s="11" t="s">
        <v>471</v>
      </c>
      <c r="E83" s="19">
        <v>44561</v>
      </c>
      <c r="F83" s="8" t="s">
        <v>479</v>
      </c>
      <c r="G83" s="10" t="s">
        <v>480</v>
      </c>
      <c r="H83" s="19">
        <f t="shared" si="3"/>
        <v>44925</v>
      </c>
      <c r="I83" s="11">
        <f t="shared" ca="1" si="4"/>
        <v>-406</v>
      </c>
      <c r="J83" s="31" t="str">
        <f t="shared" ca="1" si="5"/>
        <v>NÃO</v>
      </c>
    </row>
    <row r="84" spans="2:10" ht="33.75" hidden="1">
      <c r="B84" s="18" t="s">
        <v>437</v>
      </c>
      <c r="C84" s="19">
        <v>44482</v>
      </c>
      <c r="D84" s="11" t="s">
        <v>471</v>
      </c>
      <c r="E84" s="19">
        <v>44561</v>
      </c>
      <c r="F84" s="8" t="s">
        <v>479</v>
      </c>
      <c r="G84" s="10" t="s">
        <v>481</v>
      </c>
      <c r="H84" s="19">
        <f t="shared" si="3"/>
        <v>44925</v>
      </c>
      <c r="I84" s="11">
        <f t="shared" ca="1" si="4"/>
        <v>-406</v>
      </c>
      <c r="J84" s="31" t="str">
        <f t="shared" ca="1" si="5"/>
        <v>NÃO</v>
      </c>
    </row>
    <row r="85" spans="2:10" ht="22.5" hidden="1" customHeight="1">
      <c r="B85" s="18" t="s">
        <v>437</v>
      </c>
      <c r="C85" s="19">
        <v>44482</v>
      </c>
      <c r="D85" s="11" t="s">
        <v>471</v>
      </c>
      <c r="E85" s="19">
        <v>44561</v>
      </c>
      <c r="F85" s="8" t="s">
        <v>482</v>
      </c>
      <c r="G85" s="10" t="s">
        <v>483</v>
      </c>
      <c r="H85" s="19">
        <f t="shared" si="3"/>
        <v>44925</v>
      </c>
      <c r="I85" s="11">
        <f t="shared" ca="1" si="4"/>
        <v>-406</v>
      </c>
      <c r="J85" s="31" t="str">
        <f t="shared" ca="1" si="5"/>
        <v>NÃO</v>
      </c>
    </row>
    <row r="86" spans="2:10" ht="22.5" hidden="1">
      <c r="B86" s="18" t="s">
        <v>437</v>
      </c>
      <c r="C86" s="19">
        <v>44482</v>
      </c>
      <c r="D86" s="11" t="s">
        <v>471</v>
      </c>
      <c r="E86" s="19">
        <v>44561</v>
      </c>
      <c r="F86" s="8" t="s">
        <v>482</v>
      </c>
      <c r="G86" s="10" t="s">
        <v>31</v>
      </c>
      <c r="H86" s="19">
        <f t="shared" si="3"/>
        <v>44925</v>
      </c>
      <c r="I86" s="11">
        <f t="shared" ca="1" si="4"/>
        <v>-406</v>
      </c>
      <c r="J86" s="31" t="str">
        <f t="shared" ca="1" si="5"/>
        <v>NÃO</v>
      </c>
    </row>
    <row r="87" spans="2:10" ht="22.5" hidden="1">
      <c r="B87" s="18" t="s">
        <v>437</v>
      </c>
      <c r="C87" s="19">
        <v>44482</v>
      </c>
      <c r="D87" s="11" t="s">
        <v>471</v>
      </c>
      <c r="E87" s="19">
        <v>44561</v>
      </c>
      <c r="F87" s="8" t="s">
        <v>482</v>
      </c>
      <c r="G87" s="10" t="s">
        <v>484</v>
      </c>
      <c r="H87" s="19">
        <f t="shared" si="3"/>
        <v>44925</v>
      </c>
      <c r="I87" s="11">
        <f t="shared" ca="1" si="4"/>
        <v>-406</v>
      </c>
      <c r="J87" s="31" t="str">
        <f t="shared" ca="1" si="5"/>
        <v>NÃO</v>
      </c>
    </row>
    <row r="88" spans="2:10" ht="33.75" hidden="1">
      <c r="B88" s="18" t="s">
        <v>437</v>
      </c>
      <c r="C88" s="19">
        <v>44482</v>
      </c>
      <c r="D88" s="11" t="s">
        <v>471</v>
      </c>
      <c r="E88" s="19">
        <v>44561</v>
      </c>
      <c r="F88" s="10" t="s">
        <v>388</v>
      </c>
      <c r="G88" s="10" t="s">
        <v>389</v>
      </c>
      <c r="H88" s="19">
        <f t="shared" si="3"/>
        <v>44925</v>
      </c>
      <c r="I88" s="11">
        <f t="shared" ca="1" si="4"/>
        <v>-406</v>
      </c>
      <c r="J88" s="31" t="str">
        <f t="shared" ca="1" si="5"/>
        <v>NÃO</v>
      </c>
    </row>
    <row r="89" spans="2:10" ht="22.5" hidden="1">
      <c r="B89" s="18" t="s">
        <v>437</v>
      </c>
      <c r="C89" s="19">
        <v>44482</v>
      </c>
      <c r="D89" s="11" t="s">
        <v>471</v>
      </c>
      <c r="E89" s="19">
        <v>44561</v>
      </c>
      <c r="F89" s="10" t="s">
        <v>485</v>
      </c>
      <c r="G89" s="10" t="s">
        <v>486</v>
      </c>
      <c r="H89" s="19">
        <f t="shared" si="3"/>
        <v>44925</v>
      </c>
      <c r="I89" s="11">
        <f t="shared" ca="1" si="4"/>
        <v>-406</v>
      </c>
      <c r="J89" s="31" t="str">
        <f t="shared" ca="1" si="5"/>
        <v>NÃO</v>
      </c>
    </row>
    <row r="90" spans="2:10" ht="22.5" hidden="1">
      <c r="B90" s="18" t="s">
        <v>437</v>
      </c>
      <c r="C90" s="19">
        <v>44482</v>
      </c>
      <c r="D90" s="11" t="s">
        <v>471</v>
      </c>
      <c r="E90" s="19">
        <v>44561</v>
      </c>
      <c r="F90" s="10" t="s">
        <v>398</v>
      </c>
      <c r="G90" s="10" t="s">
        <v>487</v>
      </c>
      <c r="H90" s="19">
        <f t="shared" si="3"/>
        <v>44925</v>
      </c>
      <c r="I90" s="11">
        <f t="shared" ca="1" si="4"/>
        <v>-406</v>
      </c>
      <c r="J90" s="31" t="str">
        <f t="shared" ca="1" si="5"/>
        <v>NÃO</v>
      </c>
    </row>
    <row r="91" spans="2:10" ht="22.5" hidden="1">
      <c r="B91" s="18" t="s">
        <v>437</v>
      </c>
      <c r="C91" s="19">
        <v>44482</v>
      </c>
      <c r="D91" s="11" t="s">
        <v>471</v>
      </c>
      <c r="E91" s="19">
        <v>44561</v>
      </c>
      <c r="F91" s="10" t="s">
        <v>73</v>
      </c>
      <c r="G91" s="10" t="s">
        <v>128</v>
      </c>
      <c r="H91" s="19">
        <f t="shared" si="3"/>
        <v>44925</v>
      </c>
      <c r="I91" s="11">
        <f t="shared" ca="1" si="4"/>
        <v>-406</v>
      </c>
      <c r="J91" s="31" t="str">
        <f t="shared" ca="1" si="5"/>
        <v>NÃO</v>
      </c>
    </row>
    <row r="92" spans="2:10" ht="22.5" hidden="1">
      <c r="B92" s="18" t="s">
        <v>437</v>
      </c>
      <c r="C92" s="19">
        <v>44482</v>
      </c>
      <c r="D92" s="11" t="s">
        <v>471</v>
      </c>
      <c r="E92" s="19">
        <v>44561</v>
      </c>
      <c r="F92" s="10" t="s">
        <v>33</v>
      </c>
      <c r="G92" s="10" t="s">
        <v>409</v>
      </c>
      <c r="H92" s="19">
        <f t="shared" si="3"/>
        <v>44925</v>
      </c>
      <c r="I92" s="11">
        <f t="shared" ca="1" si="4"/>
        <v>-406</v>
      </c>
      <c r="J92" s="31" t="str">
        <f t="shared" ca="1" si="5"/>
        <v>NÃO</v>
      </c>
    </row>
    <row r="93" spans="2:10" ht="22.5" hidden="1">
      <c r="B93" s="18" t="s">
        <v>437</v>
      </c>
      <c r="C93" s="19">
        <v>44482</v>
      </c>
      <c r="D93" s="11" t="s">
        <v>488</v>
      </c>
      <c r="E93" s="19">
        <v>44575</v>
      </c>
      <c r="F93" s="8" t="s">
        <v>166</v>
      </c>
      <c r="G93" s="8" t="s">
        <v>489</v>
      </c>
      <c r="H93" s="24">
        <f t="shared" si="3"/>
        <v>44939</v>
      </c>
      <c r="I93" s="32">
        <f t="shared" ca="1" si="4"/>
        <v>-392</v>
      </c>
      <c r="J93" s="33" t="str">
        <f t="shared" ca="1" si="5"/>
        <v>NÃO</v>
      </c>
    </row>
    <row r="94" spans="2:10" ht="22.5" hidden="1">
      <c r="B94" s="25" t="s">
        <v>490</v>
      </c>
      <c r="C94" s="19">
        <v>44648</v>
      </c>
      <c r="D94" s="26" t="s">
        <v>491</v>
      </c>
      <c r="E94" s="19">
        <v>44711</v>
      </c>
      <c r="F94" s="27" t="s">
        <v>492</v>
      </c>
      <c r="G94" s="27" t="s">
        <v>493</v>
      </c>
      <c r="H94" s="28">
        <f t="shared" si="3"/>
        <v>45075</v>
      </c>
      <c r="I94" s="34">
        <f t="shared" ca="1" si="4"/>
        <v>-256</v>
      </c>
      <c r="J94" s="35" t="str">
        <f t="shared" ca="1" si="5"/>
        <v>NÃO</v>
      </c>
    </row>
    <row r="95" spans="2:10" ht="22.5" hidden="1">
      <c r="B95" s="25" t="s">
        <v>490</v>
      </c>
      <c r="C95" s="19">
        <v>44648</v>
      </c>
      <c r="D95" s="26" t="s">
        <v>491</v>
      </c>
      <c r="E95" s="19">
        <v>44711</v>
      </c>
      <c r="F95" s="27" t="s">
        <v>492</v>
      </c>
      <c r="G95" s="29" t="s">
        <v>494</v>
      </c>
      <c r="H95" s="19">
        <f t="shared" ref="H95:H158" si="6">E95+364</f>
        <v>45075</v>
      </c>
      <c r="I95" s="11">
        <f t="shared" ref="I95:I158" ca="1" si="7">H95-TODAY()</f>
        <v>-256</v>
      </c>
      <c r="J95" s="31" t="str">
        <f t="shared" ref="J95:J158" ca="1" si="8">IF(I95&lt;0,"NÃO","SIM")</f>
        <v>NÃO</v>
      </c>
    </row>
    <row r="96" spans="2:10" ht="22.5" hidden="1">
      <c r="B96" s="25" t="s">
        <v>490</v>
      </c>
      <c r="C96" s="19">
        <v>44648</v>
      </c>
      <c r="D96" s="26" t="s">
        <v>491</v>
      </c>
      <c r="E96" s="19">
        <v>44711</v>
      </c>
      <c r="F96" s="27" t="s">
        <v>495</v>
      </c>
      <c r="G96" s="27" t="s">
        <v>496</v>
      </c>
      <c r="H96" s="19">
        <f t="shared" si="6"/>
        <v>45075</v>
      </c>
      <c r="I96" s="11">
        <f t="shared" ca="1" si="7"/>
        <v>-256</v>
      </c>
      <c r="J96" s="31" t="str">
        <f t="shared" ca="1" si="8"/>
        <v>NÃO</v>
      </c>
    </row>
    <row r="97" spans="2:10" ht="22.5" hidden="1">
      <c r="B97" s="25" t="s">
        <v>490</v>
      </c>
      <c r="C97" s="19">
        <v>44648</v>
      </c>
      <c r="D97" s="26" t="s">
        <v>491</v>
      </c>
      <c r="E97" s="19">
        <v>44711</v>
      </c>
      <c r="F97" s="27" t="s">
        <v>495</v>
      </c>
      <c r="G97" s="29" t="s">
        <v>497</v>
      </c>
      <c r="H97" s="19">
        <f t="shared" si="6"/>
        <v>45075</v>
      </c>
      <c r="I97" s="11">
        <f t="shared" ca="1" si="7"/>
        <v>-256</v>
      </c>
      <c r="J97" s="31" t="str">
        <f t="shared" ca="1" si="8"/>
        <v>NÃO</v>
      </c>
    </row>
    <row r="98" spans="2:10" ht="22.5" hidden="1">
      <c r="B98" s="25" t="s">
        <v>490</v>
      </c>
      <c r="C98" s="19">
        <v>44648</v>
      </c>
      <c r="D98" s="26" t="s">
        <v>491</v>
      </c>
      <c r="E98" s="19">
        <v>44711</v>
      </c>
      <c r="F98" s="27" t="s">
        <v>495</v>
      </c>
      <c r="G98" s="27" t="s">
        <v>498</v>
      </c>
      <c r="H98" s="19">
        <f t="shared" si="6"/>
        <v>45075</v>
      </c>
      <c r="I98" s="11">
        <f t="shared" ca="1" si="7"/>
        <v>-256</v>
      </c>
      <c r="J98" s="31" t="str">
        <f t="shared" ca="1" si="8"/>
        <v>NÃO</v>
      </c>
    </row>
    <row r="99" spans="2:10" ht="22.5" hidden="1">
      <c r="B99" s="25" t="s">
        <v>490</v>
      </c>
      <c r="C99" s="19">
        <v>44648</v>
      </c>
      <c r="D99" s="26" t="s">
        <v>491</v>
      </c>
      <c r="E99" s="19">
        <v>44711</v>
      </c>
      <c r="F99" s="27" t="s">
        <v>495</v>
      </c>
      <c r="G99" s="29" t="s">
        <v>499</v>
      </c>
      <c r="H99" s="19">
        <f t="shared" si="6"/>
        <v>45075</v>
      </c>
      <c r="I99" s="11">
        <f t="shared" ca="1" si="7"/>
        <v>-256</v>
      </c>
      <c r="J99" s="31" t="str">
        <f t="shared" ca="1" si="8"/>
        <v>NÃO</v>
      </c>
    </row>
    <row r="100" spans="2:10" ht="15.75" hidden="1" customHeight="1">
      <c r="B100" s="25" t="s">
        <v>490</v>
      </c>
      <c r="C100" s="19">
        <v>44648</v>
      </c>
      <c r="D100" s="26" t="s">
        <v>491</v>
      </c>
      <c r="E100" s="19">
        <v>44711</v>
      </c>
      <c r="F100" s="29" t="s">
        <v>500</v>
      </c>
      <c r="G100" s="27" t="s">
        <v>501</v>
      </c>
      <c r="H100" s="19">
        <f t="shared" si="6"/>
        <v>45075</v>
      </c>
      <c r="I100" s="11">
        <f t="shared" ca="1" si="7"/>
        <v>-256</v>
      </c>
      <c r="J100" s="31" t="str">
        <f t="shared" ca="1" si="8"/>
        <v>NÃO</v>
      </c>
    </row>
    <row r="101" spans="2:10" ht="22.5" hidden="1">
      <c r="B101" s="25" t="s">
        <v>490</v>
      </c>
      <c r="C101" s="19">
        <v>44648</v>
      </c>
      <c r="D101" s="26" t="s">
        <v>491</v>
      </c>
      <c r="E101" s="19">
        <v>44711</v>
      </c>
      <c r="F101" s="29" t="s">
        <v>500</v>
      </c>
      <c r="G101" s="29" t="s">
        <v>502</v>
      </c>
      <c r="H101" s="19">
        <f t="shared" si="6"/>
        <v>45075</v>
      </c>
      <c r="I101" s="11">
        <f t="shared" ca="1" si="7"/>
        <v>-256</v>
      </c>
      <c r="J101" s="31" t="str">
        <f t="shared" ca="1" si="8"/>
        <v>NÃO</v>
      </c>
    </row>
    <row r="102" spans="2:10" ht="22.5" hidden="1">
      <c r="B102" s="25" t="s">
        <v>490</v>
      </c>
      <c r="C102" s="19">
        <v>44648</v>
      </c>
      <c r="D102" s="26" t="s">
        <v>491</v>
      </c>
      <c r="E102" s="19">
        <v>44711</v>
      </c>
      <c r="F102" s="29" t="s">
        <v>500</v>
      </c>
      <c r="G102" s="27" t="s">
        <v>503</v>
      </c>
      <c r="H102" s="19">
        <f t="shared" si="6"/>
        <v>45075</v>
      </c>
      <c r="I102" s="11">
        <f t="shared" ca="1" si="7"/>
        <v>-256</v>
      </c>
      <c r="J102" s="31" t="str">
        <f t="shared" ca="1" si="8"/>
        <v>NÃO</v>
      </c>
    </row>
    <row r="103" spans="2:10" ht="22.5" hidden="1">
      <c r="B103" s="25" t="s">
        <v>490</v>
      </c>
      <c r="C103" s="19">
        <v>44648</v>
      </c>
      <c r="D103" s="26" t="s">
        <v>491</v>
      </c>
      <c r="E103" s="19">
        <v>44711</v>
      </c>
      <c r="F103" s="29" t="s">
        <v>500</v>
      </c>
      <c r="G103" s="29" t="s">
        <v>504</v>
      </c>
      <c r="H103" s="19">
        <f t="shared" si="6"/>
        <v>45075</v>
      </c>
      <c r="I103" s="11">
        <f t="shared" ca="1" si="7"/>
        <v>-256</v>
      </c>
      <c r="J103" s="31" t="str">
        <f t="shared" ca="1" si="8"/>
        <v>NÃO</v>
      </c>
    </row>
    <row r="104" spans="2:10" ht="22.5" hidden="1">
      <c r="B104" s="25" t="s">
        <v>490</v>
      </c>
      <c r="C104" s="19">
        <v>44648</v>
      </c>
      <c r="D104" s="26" t="s">
        <v>491</v>
      </c>
      <c r="E104" s="19">
        <v>44711</v>
      </c>
      <c r="F104" s="29" t="s">
        <v>500</v>
      </c>
      <c r="G104" s="27" t="s">
        <v>505</v>
      </c>
      <c r="H104" s="19">
        <f t="shared" si="6"/>
        <v>45075</v>
      </c>
      <c r="I104" s="11">
        <f t="shared" ca="1" si="7"/>
        <v>-256</v>
      </c>
      <c r="J104" s="31" t="str">
        <f t="shared" ca="1" si="8"/>
        <v>NÃO</v>
      </c>
    </row>
    <row r="105" spans="2:10" ht="22.5" hidden="1">
      <c r="B105" s="25" t="s">
        <v>490</v>
      </c>
      <c r="C105" s="19">
        <v>44648</v>
      </c>
      <c r="D105" s="26" t="s">
        <v>491</v>
      </c>
      <c r="E105" s="19">
        <v>44711</v>
      </c>
      <c r="F105" s="29" t="s">
        <v>500</v>
      </c>
      <c r="G105" s="29" t="s">
        <v>506</v>
      </c>
      <c r="H105" s="19">
        <f t="shared" si="6"/>
        <v>45075</v>
      </c>
      <c r="I105" s="11">
        <f t="shared" ca="1" si="7"/>
        <v>-256</v>
      </c>
      <c r="J105" s="31" t="str">
        <f t="shared" ca="1" si="8"/>
        <v>NÃO</v>
      </c>
    </row>
    <row r="106" spans="2:10" ht="22.5" hidden="1">
      <c r="B106" s="25" t="s">
        <v>490</v>
      </c>
      <c r="C106" s="19">
        <v>44648</v>
      </c>
      <c r="D106" s="26" t="s">
        <v>491</v>
      </c>
      <c r="E106" s="19">
        <v>44711</v>
      </c>
      <c r="F106" s="29" t="s">
        <v>500</v>
      </c>
      <c r="G106" s="27" t="s">
        <v>507</v>
      </c>
      <c r="H106" s="19">
        <f t="shared" si="6"/>
        <v>45075</v>
      </c>
      <c r="I106" s="11">
        <f t="shared" ca="1" si="7"/>
        <v>-256</v>
      </c>
      <c r="J106" s="31" t="str">
        <f t="shared" ca="1" si="8"/>
        <v>NÃO</v>
      </c>
    </row>
    <row r="107" spans="2:10" ht="15.75" hidden="1" customHeight="1">
      <c r="B107" s="25" t="s">
        <v>490</v>
      </c>
      <c r="C107" s="19">
        <v>44648</v>
      </c>
      <c r="D107" s="26" t="s">
        <v>491</v>
      </c>
      <c r="E107" s="19">
        <v>44711</v>
      </c>
      <c r="F107" s="206" t="s">
        <v>508</v>
      </c>
      <c r="G107" s="29" t="s">
        <v>509</v>
      </c>
      <c r="H107" s="19">
        <f t="shared" si="6"/>
        <v>45075</v>
      </c>
      <c r="I107" s="11">
        <f t="shared" ca="1" si="7"/>
        <v>-256</v>
      </c>
      <c r="J107" s="31" t="str">
        <f t="shared" ca="1" si="8"/>
        <v>NÃO</v>
      </c>
    </row>
    <row r="108" spans="2:10" ht="15.75" hidden="1" customHeight="1">
      <c r="B108" s="25" t="s">
        <v>490</v>
      </c>
      <c r="C108" s="19">
        <v>44648</v>
      </c>
      <c r="D108" s="26" t="s">
        <v>491</v>
      </c>
      <c r="E108" s="19">
        <v>44711</v>
      </c>
      <c r="F108" s="206"/>
      <c r="G108" s="27" t="s">
        <v>510</v>
      </c>
      <c r="H108" s="19">
        <f t="shared" si="6"/>
        <v>45075</v>
      </c>
      <c r="I108" s="11">
        <f t="shared" ca="1" si="7"/>
        <v>-256</v>
      </c>
      <c r="J108" s="31" t="str">
        <f t="shared" ca="1" si="8"/>
        <v>NÃO</v>
      </c>
    </row>
    <row r="109" spans="2:10" ht="15.75" hidden="1" customHeight="1">
      <c r="B109" s="25" t="s">
        <v>490</v>
      </c>
      <c r="C109" s="19">
        <v>44648</v>
      </c>
      <c r="D109" s="26" t="s">
        <v>491</v>
      </c>
      <c r="E109" s="19">
        <v>44711</v>
      </c>
      <c r="F109" s="206" t="s">
        <v>511</v>
      </c>
      <c r="G109" s="29" t="s">
        <v>512</v>
      </c>
      <c r="H109" s="19">
        <f t="shared" si="6"/>
        <v>45075</v>
      </c>
      <c r="I109" s="11">
        <f t="shared" ca="1" si="7"/>
        <v>-256</v>
      </c>
      <c r="J109" s="31" t="str">
        <f t="shared" ca="1" si="8"/>
        <v>NÃO</v>
      </c>
    </row>
    <row r="110" spans="2:10" ht="15.75" hidden="1" customHeight="1">
      <c r="B110" s="25" t="s">
        <v>490</v>
      </c>
      <c r="C110" s="19">
        <v>44648</v>
      </c>
      <c r="D110" s="26" t="s">
        <v>491</v>
      </c>
      <c r="E110" s="19">
        <v>44711</v>
      </c>
      <c r="F110" s="206"/>
      <c r="G110" s="27" t="s">
        <v>513</v>
      </c>
      <c r="H110" s="19">
        <f t="shared" si="6"/>
        <v>45075</v>
      </c>
      <c r="I110" s="11">
        <f t="shared" ca="1" si="7"/>
        <v>-256</v>
      </c>
      <c r="J110" s="31" t="str">
        <f t="shared" ca="1" si="8"/>
        <v>NÃO</v>
      </c>
    </row>
    <row r="111" spans="2:10" ht="33.75" hidden="1">
      <c r="B111" s="25" t="s">
        <v>490</v>
      </c>
      <c r="C111" s="19">
        <v>44648</v>
      </c>
      <c r="D111" s="26" t="s">
        <v>491</v>
      </c>
      <c r="E111" s="19">
        <v>44711</v>
      </c>
      <c r="F111" s="29" t="s">
        <v>514</v>
      </c>
      <c r="G111" s="29" t="s">
        <v>515</v>
      </c>
      <c r="H111" s="19">
        <f t="shared" si="6"/>
        <v>45075</v>
      </c>
      <c r="I111" s="11">
        <f t="shared" ca="1" si="7"/>
        <v>-256</v>
      </c>
      <c r="J111" s="31" t="str">
        <f t="shared" ca="1" si="8"/>
        <v>NÃO</v>
      </c>
    </row>
    <row r="112" spans="2:10" ht="33.75" hidden="1">
      <c r="B112" s="25" t="s">
        <v>490</v>
      </c>
      <c r="C112" s="19">
        <v>44648</v>
      </c>
      <c r="D112" s="26" t="s">
        <v>491</v>
      </c>
      <c r="E112" s="19">
        <v>44711</v>
      </c>
      <c r="F112" s="29" t="s">
        <v>514</v>
      </c>
      <c r="G112" s="27" t="s">
        <v>516</v>
      </c>
      <c r="H112" s="19">
        <f t="shared" si="6"/>
        <v>45075</v>
      </c>
      <c r="I112" s="11">
        <f t="shared" ca="1" si="7"/>
        <v>-256</v>
      </c>
      <c r="J112" s="31" t="str">
        <f t="shared" ca="1" si="8"/>
        <v>NÃO</v>
      </c>
    </row>
    <row r="113" spans="2:10" ht="33.75" hidden="1">
      <c r="B113" s="25" t="s">
        <v>490</v>
      </c>
      <c r="C113" s="19">
        <v>44648</v>
      </c>
      <c r="D113" s="26" t="s">
        <v>491</v>
      </c>
      <c r="E113" s="19">
        <v>44711</v>
      </c>
      <c r="F113" s="29" t="s">
        <v>514</v>
      </c>
      <c r="G113" s="29" t="s">
        <v>517</v>
      </c>
      <c r="H113" s="19">
        <f t="shared" si="6"/>
        <v>45075</v>
      </c>
      <c r="I113" s="11">
        <f t="shared" ca="1" si="7"/>
        <v>-256</v>
      </c>
      <c r="J113" s="31" t="str">
        <f t="shared" ca="1" si="8"/>
        <v>NÃO</v>
      </c>
    </row>
    <row r="114" spans="2:10" ht="22.5" hidden="1">
      <c r="B114" s="25" t="s">
        <v>490</v>
      </c>
      <c r="C114" s="19">
        <v>44648</v>
      </c>
      <c r="D114" s="26" t="s">
        <v>491</v>
      </c>
      <c r="E114" s="19">
        <v>44711</v>
      </c>
      <c r="F114" s="29" t="s">
        <v>518</v>
      </c>
      <c r="G114" s="27" t="s">
        <v>519</v>
      </c>
      <c r="H114" s="19">
        <f t="shared" si="6"/>
        <v>45075</v>
      </c>
      <c r="I114" s="11">
        <f t="shared" ca="1" si="7"/>
        <v>-256</v>
      </c>
      <c r="J114" s="31" t="str">
        <f t="shared" ca="1" si="8"/>
        <v>NÃO</v>
      </c>
    </row>
    <row r="115" spans="2:10" ht="22.5" hidden="1">
      <c r="B115" s="25" t="s">
        <v>490</v>
      </c>
      <c r="C115" s="19">
        <v>44648</v>
      </c>
      <c r="D115" s="26" t="s">
        <v>491</v>
      </c>
      <c r="E115" s="19">
        <v>44711</v>
      </c>
      <c r="F115" s="29" t="s">
        <v>518</v>
      </c>
      <c r="G115" s="27" t="s">
        <v>520</v>
      </c>
      <c r="H115" s="19">
        <f t="shared" si="6"/>
        <v>45075</v>
      </c>
      <c r="I115" s="11">
        <f t="shared" ca="1" si="7"/>
        <v>-256</v>
      </c>
      <c r="J115" s="31" t="str">
        <f t="shared" ca="1" si="8"/>
        <v>NÃO</v>
      </c>
    </row>
    <row r="116" spans="2:10" ht="22.5" hidden="1">
      <c r="B116" s="25" t="s">
        <v>490</v>
      </c>
      <c r="C116" s="19">
        <v>44648</v>
      </c>
      <c r="D116" s="26" t="s">
        <v>491</v>
      </c>
      <c r="E116" s="19">
        <v>44711</v>
      </c>
      <c r="F116" s="29" t="s">
        <v>518</v>
      </c>
      <c r="G116" s="27" t="s">
        <v>521</v>
      </c>
      <c r="H116" s="19">
        <f t="shared" si="6"/>
        <v>45075</v>
      </c>
      <c r="I116" s="11">
        <f t="shared" ca="1" si="7"/>
        <v>-256</v>
      </c>
      <c r="J116" s="31" t="str">
        <f t="shared" ca="1" si="8"/>
        <v>NÃO</v>
      </c>
    </row>
    <row r="117" spans="2:10" ht="22.5" hidden="1">
      <c r="B117" s="25" t="s">
        <v>490</v>
      </c>
      <c r="C117" s="19">
        <v>44648</v>
      </c>
      <c r="D117" s="26" t="s">
        <v>491</v>
      </c>
      <c r="E117" s="19">
        <v>44711</v>
      </c>
      <c r="F117" s="29" t="s">
        <v>518</v>
      </c>
      <c r="G117" s="27" t="s">
        <v>522</v>
      </c>
      <c r="H117" s="19">
        <f t="shared" si="6"/>
        <v>45075</v>
      </c>
      <c r="I117" s="11">
        <f t="shared" ca="1" si="7"/>
        <v>-256</v>
      </c>
      <c r="J117" s="31" t="str">
        <f t="shared" ca="1" si="8"/>
        <v>NÃO</v>
      </c>
    </row>
    <row r="118" spans="2:10" ht="22.5" hidden="1">
      <c r="B118" s="25" t="s">
        <v>490</v>
      </c>
      <c r="C118" s="19">
        <v>44648</v>
      </c>
      <c r="D118" s="26" t="s">
        <v>523</v>
      </c>
      <c r="E118" s="19">
        <v>44715</v>
      </c>
      <c r="F118" s="30" t="s">
        <v>524</v>
      </c>
      <c r="G118" s="27" t="s">
        <v>525</v>
      </c>
      <c r="H118" s="19">
        <f t="shared" si="6"/>
        <v>45079</v>
      </c>
      <c r="I118" s="11">
        <f t="shared" ca="1" si="7"/>
        <v>-252</v>
      </c>
      <c r="J118" s="31" t="str">
        <f t="shared" ca="1" si="8"/>
        <v>NÃO</v>
      </c>
    </row>
    <row r="119" spans="2:10" ht="22.5" hidden="1">
      <c r="B119" s="25" t="s">
        <v>490</v>
      </c>
      <c r="C119" s="19">
        <v>44648</v>
      </c>
      <c r="D119" s="26" t="s">
        <v>523</v>
      </c>
      <c r="E119" s="19">
        <v>44715</v>
      </c>
      <c r="F119" s="30" t="s">
        <v>524</v>
      </c>
      <c r="G119" s="29" t="s">
        <v>526</v>
      </c>
      <c r="H119" s="19">
        <f t="shared" si="6"/>
        <v>45079</v>
      </c>
      <c r="I119" s="11">
        <f t="shared" ca="1" si="7"/>
        <v>-252</v>
      </c>
      <c r="J119" s="31" t="str">
        <f t="shared" ca="1" si="8"/>
        <v>NÃO</v>
      </c>
    </row>
    <row r="120" spans="2:10" ht="22.5" hidden="1">
      <c r="B120" s="25" t="s">
        <v>490</v>
      </c>
      <c r="C120" s="19">
        <v>44648</v>
      </c>
      <c r="D120" s="26" t="s">
        <v>523</v>
      </c>
      <c r="E120" s="19">
        <v>44715</v>
      </c>
      <c r="F120" s="30" t="s">
        <v>524</v>
      </c>
      <c r="G120" s="27" t="s">
        <v>527</v>
      </c>
      <c r="H120" s="19">
        <f t="shared" si="6"/>
        <v>45079</v>
      </c>
      <c r="I120" s="11">
        <f t="shared" ca="1" si="7"/>
        <v>-252</v>
      </c>
      <c r="J120" s="31" t="str">
        <f t="shared" ca="1" si="8"/>
        <v>NÃO</v>
      </c>
    </row>
    <row r="121" spans="2:10" ht="22.5" hidden="1">
      <c r="B121" s="25" t="s">
        <v>490</v>
      </c>
      <c r="C121" s="19">
        <v>44648</v>
      </c>
      <c r="D121" s="26" t="s">
        <v>491</v>
      </c>
      <c r="E121" s="19">
        <v>44711</v>
      </c>
      <c r="F121" s="29" t="s">
        <v>528</v>
      </c>
      <c r="G121" s="29" t="s">
        <v>529</v>
      </c>
      <c r="H121" s="19">
        <f t="shared" si="6"/>
        <v>45075</v>
      </c>
      <c r="I121" s="11">
        <f t="shared" ca="1" si="7"/>
        <v>-256</v>
      </c>
      <c r="J121" s="31" t="str">
        <f t="shared" ca="1" si="8"/>
        <v>NÃO</v>
      </c>
    </row>
    <row r="122" spans="2:10" ht="33.75" hidden="1">
      <c r="B122" s="25" t="s">
        <v>490</v>
      </c>
      <c r="C122" s="19">
        <v>44648</v>
      </c>
      <c r="D122" s="26" t="s">
        <v>491</v>
      </c>
      <c r="E122" s="19">
        <v>44711</v>
      </c>
      <c r="F122" s="29" t="s">
        <v>530</v>
      </c>
      <c r="G122" s="27" t="s">
        <v>531</v>
      </c>
      <c r="H122" s="19">
        <f t="shared" si="6"/>
        <v>45075</v>
      </c>
      <c r="I122" s="11">
        <f t="shared" ca="1" si="7"/>
        <v>-256</v>
      </c>
      <c r="J122" s="31" t="str">
        <f t="shared" ca="1" si="8"/>
        <v>NÃO</v>
      </c>
    </row>
    <row r="123" spans="2:10" ht="33.75" hidden="1">
      <c r="B123" s="25" t="s">
        <v>490</v>
      </c>
      <c r="C123" s="19">
        <v>44648</v>
      </c>
      <c r="D123" s="26" t="s">
        <v>491</v>
      </c>
      <c r="E123" s="19">
        <v>44711</v>
      </c>
      <c r="F123" s="29" t="s">
        <v>532</v>
      </c>
      <c r="G123" s="29" t="s">
        <v>533</v>
      </c>
      <c r="H123" s="19">
        <f t="shared" si="6"/>
        <v>45075</v>
      </c>
      <c r="I123" s="11">
        <f t="shared" ca="1" si="7"/>
        <v>-256</v>
      </c>
      <c r="J123" s="31" t="str">
        <f t="shared" ca="1" si="8"/>
        <v>NÃO</v>
      </c>
    </row>
    <row r="124" spans="2:10" ht="22.5" hidden="1">
      <c r="B124" s="25" t="s">
        <v>490</v>
      </c>
      <c r="C124" s="19">
        <v>44648</v>
      </c>
      <c r="D124" s="26" t="s">
        <v>491</v>
      </c>
      <c r="E124" s="19">
        <v>44711</v>
      </c>
      <c r="F124" s="29" t="s">
        <v>534</v>
      </c>
      <c r="G124" s="27" t="s">
        <v>516</v>
      </c>
      <c r="H124" s="19">
        <f t="shared" si="6"/>
        <v>45075</v>
      </c>
      <c r="I124" s="11">
        <f t="shared" ca="1" si="7"/>
        <v>-256</v>
      </c>
      <c r="J124" s="31" t="str">
        <f t="shared" ca="1" si="8"/>
        <v>NÃO</v>
      </c>
    </row>
    <row r="125" spans="2:10" ht="33.75" hidden="1">
      <c r="B125" s="25" t="s">
        <v>490</v>
      </c>
      <c r="C125" s="19">
        <v>44648</v>
      </c>
      <c r="D125" s="26" t="s">
        <v>491</v>
      </c>
      <c r="E125" s="19">
        <v>44711</v>
      </c>
      <c r="F125" s="29" t="s">
        <v>535</v>
      </c>
      <c r="G125" s="29" t="s">
        <v>536</v>
      </c>
      <c r="H125" s="19">
        <f t="shared" si="6"/>
        <v>45075</v>
      </c>
      <c r="I125" s="11">
        <f t="shared" ca="1" si="7"/>
        <v>-256</v>
      </c>
      <c r="J125" s="31" t="str">
        <f t="shared" ca="1" si="8"/>
        <v>NÃO</v>
      </c>
    </row>
    <row r="126" spans="2:10" ht="22.5" hidden="1">
      <c r="B126" s="25" t="s">
        <v>490</v>
      </c>
      <c r="C126" s="19">
        <v>44648</v>
      </c>
      <c r="D126" s="26" t="s">
        <v>491</v>
      </c>
      <c r="E126" s="19">
        <v>44711</v>
      </c>
      <c r="F126" s="29" t="s">
        <v>537</v>
      </c>
      <c r="G126" s="27" t="s">
        <v>538</v>
      </c>
      <c r="H126" s="19">
        <f t="shared" si="6"/>
        <v>45075</v>
      </c>
      <c r="I126" s="11">
        <f t="shared" ca="1" si="7"/>
        <v>-256</v>
      </c>
      <c r="J126" s="31" t="str">
        <f t="shared" ca="1" si="8"/>
        <v>NÃO</v>
      </c>
    </row>
    <row r="127" spans="2:10" ht="22.5" hidden="1">
      <c r="B127" s="25" t="s">
        <v>490</v>
      </c>
      <c r="C127" s="19">
        <v>44648</v>
      </c>
      <c r="D127" s="26" t="s">
        <v>491</v>
      </c>
      <c r="E127" s="19">
        <v>44711</v>
      </c>
      <c r="F127" s="29" t="s">
        <v>537</v>
      </c>
      <c r="G127" s="29" t="s">
        <v>539</v>
      </c>
      <c r="H127" s="19">
        <f t="shared" si="6"/>
        <v>45075</v>
      </c>
      <c r="I127" s="11">
        <f t="shared" ca="1" si="7"/>
        <v>-256</v>
      </c>
      <c r="J127" s="31" t="str">
        <f t="shared" ca="1" si="8"/>
        <v>NÃO</v>
      </c>
    </row>
    <row r="128" spans="2:10" ht="22.5" hidden="1">
      <c r="B128" s="25" t="s">
        <v>490</v>
      </c>
      <c r="C128" s="19">
        <v>44648</v>
      </c>
      <c r="D128" s="26" t="s">
        <v>491</v>
      </c>
      <c r="E128" s="19">
        <v>44711</v>
      </c>
      <c r="F128" s="29" t="s">
        <v>537</v>
      </c>
      <c r="G128" s="27" t="s">
        <v>540</v>
      </c>
      <c r="H128" s="19">
        <f t="shared" si="6"/>
        <v>45075</v>
      </c>
      <c r="I128" s="11">
        <f t="shared" ca="1" si="7"/>
        <v>-256</v>
      </c>
      <c r="J128" s="31" t="str">
        <f t="shared" ca="1" si="8"/>
        <v>NÃO</v>
      </c>
    </row>
    <row r="129" spans="2:10" ht="22.5" hidden="1">
      <c r="B129" s="25" t="s">
        <v>490</v>
      </c>
      <c r="C129" s="19">
        <v>44648</v>
      </c>
      <c r="D129" s="26" t="s">
        <v>491</v>
      </c>
      <c r="E129" s="19">
        <v>44711</v>
      </c>
      <c r="F129" s="29" t="s">
        <v>537</v>
      </c>
      <c r="G129" s="29" t="s">
        <v>541</v>
      </c>
      <c r="H129" s="19">
        <f t="shared" si="6"/>
        <v>45075</v>
      </c>
      <c r="I129" s="11">
        <f t="shared" ca="1" si="7"/>
        <v>-256</v>
      </c>
      <c r="J129" s="31" t="str">
        <f t="shared" ca="1" si="8"/>
        <v>NÃO</v>
      </c>
    </row>
    <row r="130" spans="2:10" ht="22.5" hidden="1">
      <c r="B130" s="25" t="s">
        <v>490</v>
      </c>
      <c r="C130" s="19">
        <v>44648</v>
      </c>
      <c r="D130" s="26" t="s">
        <v>491</v>
      </c>
      <c r="E130" s="19">
        <v>44711</v>
      </c>
      <c r="F130" s="29" t="s">
        <v>542</v>
      </c>
      <c r="G130" s="27" t="s">
        <v>543</v>
      </c>
      <c r="H130" s="19">
        <f t="shared" si="6"/>
        <v>45075</v>
      </c>
      <c r="I130" s="11">
        <f t="shared" ca="1" si="7"/>
        <v>-256</v>
      </c>
      <c r="J130" s="31" t="str">
        <f t="shared" ca="1" si="8"/>
        <v>NÃO</v>
      </c>
    </row>
    <row r="131" spans="2:10" ht="20.25" hidden="1" customHeight="1">
      <c r="B131" s="25" t="s">
        <v>490</v>
      </c>
      <c r="C131" s="19">
        <v>44648</v>
      </c>
      <c r="D131" s="26" t="s">
        <v>491</v>
      </c>
      <c r="E131" s="19">
        <v>44711</v>
      </c>
      <c r="F131" s="29" t="s">
        <v>542</v>
      </c>
      <c r="G131" s="29" t="s">
        <v>544</v>
      </c>
      <c r="H131" s="19">
        <f t="shared" si="6"/>
        <v>45075</v>
      </c>
      <c r="I131" s="11">
        <f t="shared" ca="1" si="7"/>
        <v>-256</v>
      </c>
      <c r="J131" s="31" t="str">
        <f t="shared" ca="1" si="8"/>
        <v>NÃO</v>
      </c>
    </row>
    <row r="132" spans="2:10" ht="22.5" hidden="1">
      <c r="B132" s="25" t="s">
        <v>490</v>
      </c>
      <c r="C132" s="19">
        <v>44648</v>
      </c>
      <c r="D132" s="26" t="s">
        <v>491</v>
      </c>
      <c r="E132" s="19">
        <v>44711</v>
      </c>
      <c r="F132" s="29" t="s">
        <v>542</v>
      </c>
      <c r="G132" s="27" t="s">
        <v>545</v>
      </c>
      <c r="H132" s="19">
        <f t="shared" si="6"/>
        <v>45075</v>
      </c>
      <c r="I132" s="11">
        <f t="shared" ca="1" si="7"/>
        <v>-256</v>
      </c>
      <c r="J132" s="31" t="str">
        <f t="shared" ca="1" si="8"/>
        <v>NÃO</v>
      </c>
    </row>
    <row r="133" spans="2:10" ht="33.75" hidden="1">
      <c r="B133" s="25" t="s">
        <v>490</v>
      </c>
      <c r="C133" s="19">
        <v>44648</v>
      </c>
      <c r="D133" s="26" t="s">
        <v>523</v>
      </c>
      <c r="E133" s="19">
        <v>44715</v>
      </c>
      <c r="F133" s="29" t="s">
        <v>546</v>
      </c>
      <c r="G133" s="29" t="s">
        <v>547</v>
      </c>
      <c r="H133" s="19">
        <f t="shared" si="6"/>
        <v>45079</v>
      </c>
      <c r="I133" s="11">
        <f t="shared" ca="1" si="7"/>
        <v>-252</v>
      </c>
      <c r="J133" s="31" t="str">
        <f t="shared" ca="1" si="8"/>
        <v>NÃO</v>
      </c>
    </row>
    <row r="134" spans="2:10" ht="22.5" hidden="1">
      <c r="B134" s="25" t="s">
        <v>490</v>
      </c>
      <c r="C134" s="19">
        <v>44648</v>
      </c>
      <c r="D134" s="26" t="s">
        <v>491</v>
      </c>
      <c r="E134" s="19">
        <v>44711</v>
      </c>
      <c r="F134" s="29" t="s">
        <v>548</v>
      </c>
      <c r="G134" s="27" t="s">
        <v>549</v>
      </c>
      <c r="H134" s="19">
        <f t="shared" si="6"/>
        <v>45075</v>
      </c>
      <c r="I134" s="11">
        <f t="shared" ca="1" si="7"/>
        <v>-256</v>
      </c>
      <c r="J134" s="31" t="str">
        <f t="shared" ca="1" si="8"/>
        <v>NÃO</v>
      </c>
    </row>
    <row r="135" spans="2:10" ht="22.5" hidden="1">
      <c r="B135" s="25" t="s">
        <v>490</v>
      </c>
      <c r="C135" s="19">
        <v>44648</v>
      </c>
      <c r="D135" s="26" t="s">
        <v>491</v>
      </c>
      <c r="E135" s="19">
        <v>44711</v>
      </c>
      <c r="F135" s="29" t="s">
        <v>550</v>
      </c>
      <c r="G135" s="29" t="s">
        <v>551</v>
      </c>
      <c r="H135" s="19">
        <f t="shared" si="6"/>
        <v>45075</v>
      </c>
      <c r="I135" s="11">
        <f t="shared" ca="1" si="7"/>
        <v>-256</v>
      </c>
      <c r="J135" s="31" t="str">
        <f t="shared" ca="1" si="8"/>
        <v>NÃO</v>
      </c>
    </row>
    <row r="136" spans="2:10" ht="22.5" hidden="1">
      <c r="B136" s="25" t="s">
        <v>490</v>
      </c>
      <c r="C136" s="19">
        <v>44648</v>
      </c>
      <c r="D136" s="26" t="s">
        <v>491</v>
      </c>
      <c r="E136" s="19">
        <v>44711</v>
      </c>
      <c r="F136" s="29" t="s">
        <v>552</v>
      </c>
      <c r="G136" s="27" t="s">
        <v>553</v>
      </c>
      <c r="H136" s="19">
        <f t="shared" si="6"/>
        <v>45075</v>
      </c>
      <c r="I136" s="11">
        <f t="shared" ca="1" si="7"/>
        <v>-256</v>
      </c>
      <c r="J136" s="31" t="str">
        <f t="shared" ca="1" si="8"/>
        <v>NÃO</v>
      </c>
    </row>
    <row r="137" spans="2:10" ht="33.75" hidden="1">
      <c r="B137" s="25" t="s">
        <v>490</v>
      </c>
      <c r="C137" s="19">
        <v>44648</v>
      </c>
      <c r="D137" s="26" t="s">
        <v>491</v>
      </c>
      <c r="E137" s="19">
        <v>44711</v>
      </c>
      <c r="F137" s="29" t="s">
        <v>552</v>
      </c>
      <c r="G137" s="29" t="s">
        <v>554</v>
      </c>
      <c r="H137" s="19">
        <f t="shared" si="6"/>
        <v>45075</v>
      </c>
      <c r="I137" s="11">
        <f t="shared" ca="1" si="7"/>
        <v>-256</v>
      </c>
      <c r="J137" s="31" t="str">
        <f t="shared" ca="1" si="8"/>
        <v>NÃO</v>
      </c>
    </row>
    <row r="138" spans="2:10" ht="22.5" hidden="1">
      <c r="B138" s="25" t="s">
        <v>490</v>
      </c>
      <c r="C138" s="19">
        <v>44648</v>
      </c>
      <c r="D138" s="26" t="s">
        <v>491</v>
      </c>
      <c r="E138" s="19">
        <v>44711</v>
      </c>
      <c r="F138" s="29" t="s">
        <v>555</v>
      </c>
      <c r="G138" s="27" t="s">
        <v>556</v>
      </c>
      <c r="H138" s="19">
        <f t="shared" si="6"/>
        <v>45075</v>
      </c>
      <c r="I138" s="11">
        <f t="shared" ca="1" si="7"/>
        <v>-256</v>
      </c>
      <c r="J138" s="31" t="str">
        <f t="shared" ca="1" si="8"/>
        <v>NÃO</v>
      </c>
    </row>
    <row r="139" spans="2:10" ht="22.5" hidden="1">
      <c r="B139" s="25" t="s">
        <v>490</v>
      </c>
      <c r="C139" s="19">
        <v>44648</v>
      </c>
      <c r="D139" s="26" t="s">
        <v>491</v>
      </c>
      <c r="E139" s="19">
        <v>44711</v>
      </c>
      <c r="F139" s="29" t="s">
        <v>555</v>
      </c>
      <c r="G139" s="29" t="s">
        <v>557</v>
      </c>
      <c r="H139" s="19">
        <f t="shared" si="6"/>
        <v>45075</v>
      </c>
      <c r="I139" s="11">
        <f t="shared" ca="1" si="7"/>
        <v>-256</v>
      </c>
      <c r="J139" s="31" t="str">
        <f t="shared" ca="1" si="8"/>
        <v>NÃO</v>
      </c>
    </row>
    <row r="140" spans="2:10" ht="22.5" hidden="1">
      <c r="B140" s="25" t="s">
        <v>490</v>
      </c>
      <c r="C140" s="19">
        <v>44648</v>
      </c>
      <c r="D140" s="26" t="s">
        <v>491</v>
      </c>
      <c r="E140" s="19">
        <v>44711</v>
      </c>
      <c r="F140" s="29" t="s">
        <v>555</v>
      </c>
      <c r="G140" s="207" t="s">
        <v>558</v>
      </c>
      <c r="H140" s="19">
        <f t="shared" si="6"/>
        <v>45075</v>
      </c>
      <c r="I140" s="11">
        <f t="shared" ca="1" si="7"/>
        <v>-256</v>
      </c>
      <c r="J140" s="31" t="str">
        <f t="shared" ca="1" si="8"/>
        <v>NÃO</v>
      </c>
    </row>
    <row r="141" spans="2:10" ht="22.5" hidden="1">
      <c r="B141" s="25" t="s">
        <v>490</v>
      </c>
      <c r="C141" s="19">
        <v>44648</v>
      </c>
      <c r="D141" s="26" t="s">
        <v>491</v>
      </c>
      <c r="E141" s="19">
        <v>44711</v>
      </c>
      <c r="F141" s="29" t="s">
        <v>555</v>
      </c>
      <c r="G141" s="207"/>
      <c r="H141" s="19">
        <f t="shared" si="6"/>
        <v>45075</v>
      </c>
      <c r="I141" s="11">
        <f t="shared" ca="1" si="7"/>
        <v>-256</v>
      </c>
      <c r="J141" s="31" t="str">
        <f t="shared" ca="1" si="8"/>
        <v>NÃO</v>
      </c>
    </row>
    <row r="142" spans="2:10" ht="22.5" hidden="1">
      <c r="B142" s="25" t="s">
        <v>490</v>
      </c>
      <c r="C142" s="19">
        <v>44648</v>
      </c>
      <c r="D142" s="26" t="s">
        <v>491</v>
      </c>
      <c r="E142" s="19">
        <v>44711</v>
      </c>
      <c r="F142" s="29" t="s">
        <v>555</v>
      </c>
      <c r="G142" s="29" t="s">
        <v>559</v>
      </c>
      <c r="H142" s="19">
        <f t="shared" si="6"/>
        <v>45075</v>
      </c>
      <c r="I142" s="11">
        <f t="shared" ca="1" si="7"/>
        <v>-256</v>
      </c>
      <c r="J142" s="31" t="str">
        <f t="shared" ca="1" si="8"/>
        <v>NÃO</v>
      </c>
    </row>
    <row r="143" spans="2:10" ht="22.5" hidden="1">
      <c r="B143" s="25" t="s">
        <v>490</v>
      </c>
      <c r="C143" s="19">
        <v>44648</v>
      </c>
      <c r="D143" s="26" t="s">
        <v>491</v>
      </c>
      <c r="E143" s="19">
        <v>44711</v>
      </c>
      <c r="F143" s="29" t="s">
        <v>555</v>
      </c>
      <c r="G143" s="27" t="s">
        <v>560</v>
      </c>
      <c r="H143" s="19">
        <f t="shared" si="6"/>
        <v>45075</v>
      </c>
      <c r="I143" s="11">
        <f t="shared" ca="1" si="7"/>
        <v>-256</v>
      </c>
      <c r="J143" s="31" t="str">
        <f t="shared" ca="1" si="8"/>
        <v>NÃO</v>
      </c>
    </row>
    <row r="144" spans="2:10" ht="22.5" hidden="1">
      <c r="B144" s="25" t="s">
        <v>490</v>
      </c>
      <c r="C144" s="19">
        <v>44648</v>
      </c>
      <c r="D144" s="26" t="s">
        <v>523</v>
      </c>
      <c r="E144" s="19">
        <v>44715</v>
      </c>
      <c r="F144" s="27" t="s">
        <v>561</v>
      </c>
      <c r="G144" s="27" t="s">
        <v>562</v>
      </c>
      <c r="H144" s="19">
        <f t="shared" si="6"/>
        <v>45079</v>
      </c>
      <c r="I144" s="11">
        <f t="shared" ca="1" si="7"/>
        <v>-252</v>
      </c>
      <c r="J144" s="31" t="str">
        <f t="shared" ca="1" si="8"/>
        <v>NÃO</v>
      </c>
    </row>
    <row r="145" spans="2:10" ht="22.5" hidden="1">
      <c r="B145" s="25" t="s">
        <v>490</v>
      </c>
      <c r="C145" s="19">
        <v>44648</v>
      </c>
      <c r="D145" s="26" t="s">
        <v>523</v>
      </c>
      <c r="E145" s="19">
        <v>44715</v>
      </c>
      <c r="F145" s="27" t="s">
        <v>561</v>
      </c>
      <c r="G145" s="27" t="s">
        <v>563</v>
      </c>
      <c r="H145" s="19">
        <f t="shared" si="6"/>
        <v>45079</v>
      </c>
      <c r="I145" s="11">
        <f t="shared" ca="1" si="7"/>
        <v>-252</v>
      </c>
      <c r="J145" s="31" t="str">
        <f t="shared" ca="1" si="8"/>
        <v>NÃO</v>
      </c>
    </row>
    <row r="146" spans="2:10" ht="22.5" hidden="1">
      <c r="B146" s="25" t="s">
        <v>490</v>
      </c>
      <c r="C146" s="19">
        <v>44648</v>
      </c>
      <c r="D146" s="26" t="s">
        <v>523</v>
      </c>
      <c r="E146" s="19">
        <v>44715</v>
      </c>
      <c r="F146" s="27" t="s">
        <v>561</v>
      </c>
      <c r="G146" s="27" t="s">
        <v>564</v>
      </c>
      <c r="H146" s="19">
        <f t="shared" si="6"/>
        <v>45079</v>
      </c>
      <c r="I146" s="11">
        <f t="shared" ca="1" si="7"/>
        <v>-252</v>
      </c>
      <c r="J146" s="31" t="str">
        <f t="shared" ca="1" si="8"/>
        <v>NÃO</v>
      </c>
    </row>
    <row r="147" spans="2:10" ht="22.5" hidden="1">
      <c r="B147" s="25" t="s">
        <v>490</v>
      </c>
      <c r="C147" s="19">
        <v>44648</v>
      </c>
      <c r="D147" s="26" t="s">
        <v>491</v>
      </c>
      <c r="E147" s="19">
        <v>44711</v>
      </c>
      <c r="F147" s="29" t="s">
        <v>565</v>
      </c>
      <c r="G147" s="27" t="s">
        <v>566</v>
      </c>
      <c r="H147" s="19">
        <f t="shared" si="6"/>
        <v>45075</v>
      </c>
      <c r="I147" s="11">
        <f t="shared" ca="1" si="7"/>
        <v>-256</v>
      </c>
      <c r="J147" s="31" t="str">
        <f t="shared" ca="1" si="8"/>
        <v>NÃO</v>
      </c>
    </row>
    <row r="148" spans="2:10" ht="33.75" hidden="1">
      <c r="B148" s="25" t="s">
        <v>490</v>
      </c>
      <c r="C148" s="19">
        <v>44648</v>
      </c>
      <c r="D148" s="26" t="s">
        <v>491</v>
      </c>
      <c r="E148" s="19">
        <v>44711</v>
      </c>
      <c r="F148" s="29" t="s">
        <v>565</v>
      </c>
      <c r="G148" s="29" t="s">
        <v>567</v>
      </c>
      <c r="H148" s="19">
        <f t="shared" si="6"/>
        <v>45075</v>
      </c>
      <c r="I148" s="11">
        <f t="shared" ca="1" si="7"/>
        <v>-256</v>
      </c>
      <c r="J148" s="31" t="str">
        <f t="shared" ca="1" si="8"/>
        <v>NÃO</v>
      </c>
    </row>
    <row r="149" spans="2:10" ht="45" hidden="1">
      <c r="B149" s="25" t="s">
        <v>490</v>
      </c>
      <c r="C149" s="19">
        <v>44648</v>
      </c>
      <c r="D149" s="26" t="s">
        <v>491</v>
      </c>
      <c r="E149" s="19">
        <v>44711</v>
      </c>
      <c r="F149" s="29" t="s">
        <v>568</v>
      </c>
      <c r="G149" s="27" t="s">
        <v>569</v>
      </c>
      <c r="H149" s="19">
        <f t="shared" si="6"/>
        <v>45075</v>
      </c>
      <c r="I149" s="11">
        <f t="shared" ca="1" si="7"/>
        <v>-256</v>
      </c>
      <c r="J149" s="31" t="str">
        <f t="shared" ca="1" si="8"/>
        <v>NÃO</v>
      </c>
    </row>
    <row r="150" spans="2:10" ht="45" hidden="1">
      <c r="B150" s="25" t="s">
        <v>490</v>
      </c>
      <c r="C150" s="19">
        <v>44648</v>
      </c>
      <c r="D150" s="26" t="s">
        <v>491</v>
      </c>
      <c r="E150" s="19">
        <v>44711</v>
      </c>
      <c r="F150" s="29" t="s">
        <v>568</v>
      </c>
      <c r="G150" s="29" t="s">
        <v>570</v>
      </c>
      <c r="H150" s="19">
        <f t="shared" si="6"/>
        <v>45075</v>
      </c>
      <c r="I150" s="11">
        <f t="shared" ca="1" si="7"/>
        <v>-256</v>
      </c>
      <c r="J150" s="31" t="str">
        <f t="shared" ca="1" si="8"/>
        <v>NÃO</v>
      </c>
    </row>
    <row r="151" spans="2:10" ht="45" hidden="1">
      <c r="B151" s="25" t="s">
        <v>490</v>
      </c>
      <c r="C151" s="19">
        <v>44648</v>
      </c>
      <c r="D151" s="26" t="s">
        <v>491</v>
      </c>
      <c r="E151" s="19">
        <v>44711</v>
      </c>
      <c r="F151" s="29" t="s">
        <v>568</v>
      </c>
      <c r="G151" s="27" t="s">
        <v>571</v>
      </c>
      <c r="H151" s="19">
        <f t="shared" si="6"/>
        <v>45075</v>
      </c>
      <c r="I151" s="11">
        <f t="shared" ca="1" si="7"/>
        <v>-256</v>
      </c>
      <c r="J151" s="31" t="str">
        <f t="shared" ca="1" si="8"/>
        <v>NÃO</v>
      </c>
    </row>
    <row r="152" spans="2:10" ht="33.75" hidden="1">
      <c r="B152" s="25" t="s">
        <v>490</v>
      </c>
      <c r="C152" s="19">
        <v>44648</v>
      </c>
      <c r="D152" s="26" t="s">
        <v>491</v>
      </c>
      <c r="E152" s="19">
        <v>44711</v>
      </c>
      <c r="F152" s="29" t="s">
        <v>572</v>
      </c>
      <c r="G152" s="29" t="s">
        <v>573</v>
      </c>
      <c r="H152" s="19">
        <f t="shared" si="6"/>
        <v>45075</v>
      </c>
      <c r="I152" s="11">
        <f t="shared" ca="1" si="7"/>
        <v>-256</v>
      </c>
      <c r="J152" s="31" t="str">
        <f t="shared" ca="1" si="8"/>
        <v>NÃO</v>
      </c>
    </row>
    <row r="153" spans="2:10" ht="22.5" hidden="1">
      <c r="B153" s="25" t="s">
        <v>490</v>
      </c>
      <c r="C153" s="19">
        <v>44648</v>
      </c>
      <c r="D153" s="26" t="s">
        <v>491</v>
      </c>
      <c r="E153" s="19">
        <v>44711</v>
      </c>
      <c r="F153" s="27" t="s">
        <v>574</v>
      </c>
      <c r="G153" s="27" t="s">
        <v>575</v>
      </c>
      <c r="H153" s="19">
        <f t="shared" si="6"/>
        <v>45075</v>
      </c>
      <c r="I153" s="11">
        <f t="shared" ca="1" si="7"/>
        <v>-256</v>
      </c>
      <c r="J153" s="31" t="str">
        <f t="shared" ca="1" si="8"/>
        <v>NÃO</v>
      </c>
    </row>
    <row r="154" spans="2:10" ht="22.5" hidden="1">
      <c r="B154" s="25" t="s">
        <v>490</v>
      </c>
      <c r="C154" s="19">
        <v>44648</v>
      </c>
      <c r="D154" s="26" t="s">
        <v>491</v>
      </c>
      <c r="E154" s="19">
        <v>44711</v>
      </c>
      <c r="F154" s="27" t="s">
        <v>574</v>
      </c>
      <c r="G154" s="29" t="s">
        <v>576</v>
      </c>
      <c r="H154" s="19">
        <f t="shared" si="6"/>
        <v>45075</v>
      </c>
      <c r="I154" s="11">
        <f t="shared" ca="1" si="7"/>
        <v>-256</v>
      </c>
      <c r="J154" s="31" t="str">
        <f t="shared" ca="1" si="8"/>
        <v>NÃO</v>
      </c>
    </row>
    <row r="155" spans="2:10" ht="22.5" hidden="1">
      <c r="B155" s="25" t="s">
        <v>490</v>
      </c>
      <c r="C155" s="19">
        <v>44648</v>
      </c>
      <c r="D155" s="26" t="s">
        <v>491</v>
      </c>
      <c r="E155" s="19">
        <v>44711</v>
      </c>
      <c r="F155" s="27" t="s">
        <v>574</v>
      </c>
      <c r="G155" s="27" t="s">
        <v>513</v>
      </c>
      <c r="H155" s="19">
        <f t="shared" si="6"/>
        <v>45075</v>
      </c>
      <c r="I155" s="11">
        <f t="shared" ca="1" si="7"/>
        <v>-256</v>
      </c>
      <c r="J155" s="31" t="str">
        <f t="shared" ca="1" si="8"/>
        <v>NÃO</v>
      </c>
    </row>
    <row r="156" spans="2:10" ht="33.75" hidden="1">
      <c r="B156" s="25" t="s">
        <v>490</v>
      </c>
      <c r="C156" s="19">
        <v>44648</v>
      </c>
      <c r="D156" s="26" t="s">
        <v>491</v>
      </c>
      <c r="E156" s="19">
        <v>44711</v>
      </c>
      <c r="F156" s="29" t="s">
        <v>577</v>
      </c>
      <c r="G156" s="29" t="s">
        <v>578</v>
      </c>
      <c r="H156" s="19">
        <f t="shared" si="6"/>
        <v>45075</v>
      </c>
      <c r="I156" s="11">
        <f t="shared" ca="1" si="7"/>
        <v>-256</v>
      </c>
      <c r="J156" s="31" t="str">
        <f t="shared" ca="1" si="8"/>
        <v>NÃO</v>
      </c>
    </row>
    <row r="157" spans="2:10" ht="56.25" hidden="1">
      <c r="B157" s="25" t="s">
        <v>490</v>
      </c>
      <c r="C157" s="19">
        <v>44648</v>
      </c>
      <c r="D157" s="26" t="s">
        <v>491</v>
      </c>
      <c r="E157" s="19">
        <v>44711</v>
      </c>
      <c r="F157" s="29" t="s">
        <v>579</v>
      </c>
      <c r="G157" s="27" t="s">
        <v>580</v>
      </c>
      <c r="H157" s="19">
        <f t="shared" si="6"/>
        <v>45075</v>
      </c>
      <c r="I157" s="11">
        <f t="shared" ca="1" si="7"/>
        <v>-256</v>
      </c>
      <c r="J157" s="31" t="str">
        <f t="shared" ca="1" si="8"/>
        <v>NÃO</v>
      </c>
    </row>
    <row r="158" spans="2:10" ht="33.75" hidden="1">
      <c r="B158" s="25" t="s">
        <v>490</v>
      </c>
      <c r="C158" s="19">
        <v>44648</v>
      </c>
      <c r="D158" s="26" t="s">
        <v>491</v>
      </c>
      <c r="E158" s="19">
        <v>44711</v>
      </c>
      <c r="F158" s="29" t="s">
        <v>581</v>
      </c>
      <c r="G158" s="27" t="s">
        <v>582</v>
      </c>
      <c r="H158" s="19">
        <f t="shared" si="6"/>
        <v>45075</v>
      </c>
      <c r="I158" s="11">
        <f t="shared" ca="1" si="7"/>
        <v>-256</v>
      </c>
      <c r="J158" s="31" t="str">
        <f t="shared" ca="1" si="8"/>
        <v>NÃO</v>
      </c>
    </row>
    <row r="159" spans="2:10" ht="32.25" hidden="1" customHeight="1">
      <c r="B159" s="25" t="s">
        <v>490</v>
      </c>
      <c r="C159" s="19">
        <v>44648</v>
      </c>
      <c r="D159" s="26" t="s">
        <v>491</v>
      </c>
      <c r="E159" s="19">
        <v>44711</v>
      </c>
      <c r="F159" s="29" t="s">
        <v>583</v>
      </c>
      <c r="G159" s="27" t="s">
        <v>584</v>
      </c>
      <c r="H159" s="19">
        <f t="shared" ref="H159:H200" si="9">E159+364</f>
        <v>45075</v>
      </c>
      <c r="I159" s="11">
        <f t="shared" ref="I159:I201" ca="1" si="10">H159-TODAY()</f>
        <v>-256</v>
      </c>
      <c r="J159" s="31" t="str">
        <f t="shared" ref="J159:J201" ca="1" si="11">IF(I159&lt;0,"NÃO","SIM")</f>
        <v>NÃO</v>
      </c>
    </row>
    <row r="160" spans="2:10" ht="33.75" hidden="1">
      <c r="B160" s="25" t="s">
        <v>490</v>
      </c>
      <c r="C160" s="19">
        <v>44648</v>
      </c>
      <c r="D160" s="26" t="s">
        <v>491</v>
      </c>
      <c r="E160" s="19">
        <v>44711</v>
      </c>
      <c r="F160" s="29" t="s">
        <v>585</v>
      </c>
      <c r="G160" s="29" t="s">
        <v>586</v>
      </c>
      <c r="H160" s="19">
        <f t="shared" si="9"/>
        <v>45075</v>
      </c>
      <c r="I160" s="11">
        <f t="shared" ca="1" si="10"/>
        <v>-256</v>
      </c>
      <c r="J160" s="31" t="str">
        <f t="shared" ca="1" si="11"/>
        <v>NÃO</v>
      </c>
    </row>
    <row r="161" spans="2:10" ht="33.75" hidden="1">
      <c r="B161" s="25" t="s">
        <v>490</v>
      </c>
      <c r="C161" s="19">
        <v>44648</v>
      </c>
      <c r="D161" s="26" t="s">
        <v>491</v>
      </c>
      <c r="E161" s="19">
        <v>44711</v>
      </c>
      <c r="F161" s="29" t="s">
        <v>585</v>
      </c>
      <c r="G161" s="27" t="s">
        <v>587</v>
      </c>
      <c r="H161" s="19">
        <f t="shared" si="9"/>
        <v>45075</v>
      </c>
      <c r="I161" s="11">
        <f t="shared" ca="1" si="10"/>
        <v>-256</v>
      </c>
      <c r="J161" s="31" t="str">
        <f t="shared" ca="1" si="11"/>
        <v>NÃO</v>
      </c>
    </row>
    <row r="162" spans="2:10" ht="33.75" hidden="1">
      <c r="B162" s="25" t="s">
        <v>490</v>
      </c>
      <c r="C162" s="19">
        <v>44648</v>
      </c>
      <c r="D162" s="26" t="s">
        <v>491</v>
      </c>
      <c r="E162" s="19">
        <v>44711</v>
      </c>
      <c r="F162" s="29" t="s">
        <v>585</v>
      </c>
      <c r="G162" s="29" t="s">
        <v>588</v>
      </c>
      <c r="H162" s="19">
        <f t="shared" si="9"/>
        <v>45075</v>
      </c>
      <c r="I162" s="11">
        <f t="shared" ca="1" si="10"/>
        <v>-256</v>
      </c>
      <c r="J162" s="31" t="str">
        <f t="shared" ca="1" si="11"/>
        <v>NÃO</v>
      </c>
    </row>
    <row r="163" spans="2:10" ht="45" hidden="1">
      <c r="B163" s="25" t="s">
        <v>490</v>
      </c>
      <c r="C163" s="19">
        <v>44648</v>
      </c>
      <c r="D163" s="26" t="s">
        <v>491</v>
      </c>
      <c r="E163" s="19">
        <v>44711</v>
      </c>
      <c r="F163" s="27" t="s">
        <v>589</v>
      </c>
      <c r="G163" s="27" t="s">
        <v>590</v>
      </c>
      <c r="H163" s="19">
        <f t="shared" si="9"/>
        <v>45075</v>
      </c>
      <c r="I163" s="11">
        <f t="shared" ca="1" si="10"/>
        <v>-256</v>
      </c>
      <c r="J163" s="31" t="str">
        <f t="shared" ca="1" si="11"/>
        <v>NÃO</v>
      </c>
    </row>
    <row r="164" spans="2:10" ht="33.75" hidden="1">
      <c r="B164" s="25" t="s">
        <v>490</v>
      </c>
      <c r="C164" s="19">
        <v>44648</v>
      </c>
      <c r="D164" s="26" t="s">
        <v>491</v>
      </c>
      <c r="E164" s="19">
        <v>44711</v>
      </c>
      <c r="F164" s="27" t="s">
        <v>591</v>
      </c>
      <c r="G164" s="29" t="s">
        <v>592</v>
      </c>
      <c r="H164" s="19">
        <f t="shared" si="9"/>
        <v>45075</v>
      </c>
      <c r="I164" s="11">
        <f t="shared" ca="1" si="10"/>
        <v>-256</v>
      </c>
      <c r="J164" s="31" t="str">
        <f t="shared" ca="1" si="11"/>
        <v>NÃO</v>
      </c>
    </row>
    <row r="165" spans="2:10" ht="33.75" hidden="1">
      <c r="B165" s="25" t="s">
        <v>490</v>
      </c>
      <c r="C165" s="19">
        <v>44648</v>
      </c>
      <c r="D165" s="26" t="s">
        <v>491</v>
      </c>
      <c r="E165" s="19">
        <v>44711</v>
      </c>
      <c r="F165" s="27" t="s">
        <v>591</v>
      </c>
      <c r="G165" s="27" t="s">
        <v>593</v>
      </c>
      <c r="H165" s="19">
        <f t="shared" si="9"/>
        <v>45075</v>
      </c>
      <c r="I165" s="11">
        <f t="shared" ca="1" si="10"/>
        <v>-256</v>
      </c>
      <c r="J165" s="31" t="str">
        <f t="shared" ca="1" si="11"/>
        <v>NÃO</v>
      </c>
    </row>
    <row r="166" spans="2:10" ht="33.75" hidden="1">
      <c r="B166" s="25" t="s">
        <v>490</v>
      </c>
      <c r="C166" s="19">
        <v>44648</v>
      </c>
      <c r="D166" s="26" t="s">
        <v>523</v>
      </c>
      <c r="E166" s="19">
        <v>44715</v>
      </c>
      <c r="F166" s="29" t="s">
        <v>594</v>
      </c>
      <c r="G166" s="29" t="s">
        <v>595</v>
      </c>
      <c r="H166" s="19">
        <f t="shared" si="9"/>
        <v>45079</v>
      </c>
      <c r="I166" s="11">
        <f t="shared" ca="1" si="10"/>
        <v>-252</v>
      </c>
      <c r="J166" s="31" t="str">
        <f t="shared" ca="1" si="11"/>
        <v>NÃO</v>
      </c>
    </row>
    <row r="167" spans="2:10" ht="22.5" hidden="1">
      <c r="B167" s="25" t="s">
        <v>490</v>
      </c>
      <c r="C167" s="19">
        <v>44648</v>
      </c>
      <c r="D167" s="26" t="s">
        <v>491</v>
      </c>
      <c r="E167" s="19">
        <v>44711</v>
      </c>
      <c r="F167" s="29" t="s">
        <v>596</v>
      </c>
      <c r="G167" s="27" t="s">
        <v>597</v>
      </c>
      <c r="H167" s="19">
        <f t="shared" si="9"/>
        <v>45075</v>
      </c>
      <c r="I167" s="11">
        <f t="shared" ca="1" si="10"/>
        <v>-256</v>
      </c>
      <c r="J167" s="31" t="str">
        <f t="shared" ca="1" si="11"/>
        <v>NÃO</v>
      </c>
    </row>
    <row r="168" spans="2:10" ht="22.5" hidden="1">
      <c r="B168" s="25" t="s">
        <v>490</v>
      </c>
      <c r="C168" s="19">
        <v>44648</v>
      </c>
      <c r="D168" s="26" t="s">
        <v>491</v>
      </c>
      <c r="E168" s="19">
        <v>44711</v>
      </c>
      <c r="F168" s="29" t="s">
        <v>596</v>
      </c>
      <c r="G168" s="29" t="s">
        <v>598</v>
      </c>
      <c r="H168" s="19">
        <f t="shared" si="9"/>
        <v>45075</v>
      </c>
      <c r="I168" s="11">
        <f t="shared" ca="1" si="10"/>
        <v>-256</v>
      </c>
      <c r="J168" s="31" t="str">
        <f t="shared" ca="1" si="11"/>
        <v>NÃO</v>
      </c>
    </row>
    <row r="169" spans="2:10" ht="45" hidden="1">
      <c r="B169" s="25" t="s">
        <v>490</v>
      </c>
      <c r="C169" s="19">
        <v>44648</v>
      </c>
      <c r="D169" s="26" t="s">
        <v>491</v>
      </c>
      <c r="E169" s="19">
        <v>44711</v>
      </c>
      <c r="F169" s="27" t="s">
        <v>599</v>
      </c>
      <c r="G169" s="27" t="s">
        <v>600</v>
      </c>
      <c r="H169" s="19">
        <f t="shared" si="9"/>
        <v>45075</v>
      </c>
      <c r="I169" s="11">
        <f t="shared" ca="1" si="10"/>
        <v>-256</v>
      </c>
      <c r="J169" s="31" t="str">
        <f t="shared" ca="1" si="11"/>
        <v>NÃO</v>
      </c>
    </row>
    <row r="170" spans="2:10" ht="33.75" hidden="1">
      <c r="B170" s="25" t="s">
        <v>490</v>
      </c>
      <c r="C170" s="19">
        <v>44648</v>
      </c>
      <c r="D170" s="26" t="s">
        <v>491</v>
      </c>
      <c r="E170" s="19">
        <v>44711</v>
      </c>
      <c r="F170" s="27" t="s">
        <v>601</v>
      </c>
      <c r="G170" s="29" t="s">
        <v>602</v>
      </c>
      <c r="H170" s="19">
        <f t="shared" si="9"/>
        <v>45075</v>
      </c>
      <c r="I170" s="11">
        <f t="shared" ca="1" si="10"/>
        <v>-256</v>
      </c>
      <c r="J170" s="31" t="str">
        <f t="shared" ca="1" si="11"/>
        <v>NÃO</v>
      </c>
    </row>
    <row r="171" spans="2:10" ht="33.75" hidden="1">
      <c r="B171" s="25" t="s">
        <v>490</v>
      </c>
      <c r="C171" s="19">
        <v>44648</v>
      </c>
      <c r="D171" s="26" t="s">
        <v>491</v>
      </c>
      <c r="E171" s="19">
        <v>44711</v>
      </c>
      <c r="F171" s="27" t="s">
        <v>603</v>
      </c>
      <c r="G171" s="27" t="s">
        <v>604</v>
      </c>
      <c r="H171" s="19">
        <f t="shared" si="9"/>
        <v>45075</v>
      </c>
      <c r="I171" s="11">
        <f t="shared" ca="1" si="10"/>
        <v>-256</v>
      </c>
      <c r="J171" s="31" t="str">
        <f t="shared" ca="1" si="11"/>
        <v>NÃO</v>
      </c>
    </row>
    <row r="172" spans="2:10" ht="33.75" hidden="1">
      <c r="B172" s="25" t="s">
        <v>490</v>
      </c>
      <c r="C172" s="19">
        <v>44648</v>
      </c>
      <c r="D172" s="26" t="s">
        <v>491</v>
      </c>
      <c r="E172" s="19">
        <v>44711</v>
      </c>
      <c r="F172" s="27" t="s">
        <v>603</v>
      </c>
      <c r="G172" s="29" t="s">
        <v>605</v>
      </c>
      <c r="H172" s="19">
        <f t="shared" si="9"/>
        <v>45075</v>
      </c>
      <c r="I172" s="11">
        <f t="shared" ca="1" si="10"/>
        <v>-256</v>
      </c>
      <c r="J172" s="31" t="str">
        <f t="shared" ca="1" si="11"/>
        <v>NÃO</v>
      </c>
    </row>
    <row r="173" spans="2:10" ht="45" hidden="1">
      <c r="B173" s="25" t="s">
        <v>490</v>
      </c>
      <c r="C173" s="19">
        <v>44648</v>
      </c>
      <c r="D173" s="26" t="s">
        <v>491</v>
      </c>
      <c r="E173" s="19">
        <v>44711</v>
      </c>
      <c r="F173" s="29" t="s">
        <v>606</v>
      </c>
      <c r="G173" s="27" t="s">
        <v>607</v>
      </c>
      <c r="H173" s="19">
        <f t="shared" si="9"/>
        <v>45075</v>
      </c>
      <c r="I173" s="11">
        <f t="shared" ca="1" si="10"/>
        <v>-256</v>
      </c>
      <c r="J173" s="31" t="str">
        <f t="shared" ca="1" si="11"/>
        <v>NÃO</v>
      </c>
    </row>
    <row r="174" spans="2:10" ht="33.75" hidden="1">
      <c r="B174" s="25" t="s">
        <v>490</v>
      </c>
      <c r="C174" s="19">
        <v>44648</v>
      </c>
      <c r="D174" s="26" t="s">
        <v>491</v>
      </c>
      <c r="E174" s="19">
        <v>44711</v>
      </c>
      <c r="F174" s="27" t="s">
        <v>608</v>
      </c>
      <c r="G174" s="27" t="s">
        <v>609</v>
      </c>
      <c r="H174" s="19">
        <f t="shared" si="9"/>
        <v>45075</v>
      </c>
      <c r="I174" s="11">
        <f t="shared" ca="1" si="10"/>
        <v>-256</v>
      </c>
      <c r="J174" s="31" t="str">
        <f t="shared" ca="1" si="11"/>
        <v>NÃO</v>
      </c>
    </row>
    <row r="175" spans="2:10" ht="33.75" hidden="1">
      <c r="B175" s="25" t="s">
        <v>490</v>
      </c>
      <c r="C175" s="19">
        <v>44648</v>
      </c>
      <c r="D175" s="26" t="s">
        <v>491</v>
      </c>
      <c r="E175" s="19">
        <v>44711</v>
      </c>
      <c r="F175" s="27" t="s">
        <v>608</v>
      </c>
      <c r="G175" s="27" t="s">
        <v>610</v>
      </c>
      <c r="H175" s="19">
        <f t="shared" si="9"/>
        <v>45075</v>
      </c>
      <c r="I175" s="11">
        <f t="shared" ca="1" si="10"/>
        <v>-256</v>
      </c>
      <c r="J175" s="31" t="str">
        <f t="shared" ca="1" si="11"/>
        <v>NÃO</v>
      </c>
    </row>
    <row r="176" spans="2:10" ht="33.75" hidden="1">
      <c r="B176" s="25" t="s">
        <v>490</v>
      </c>
      <c r="C176" s="19">
        <v>44648</v>
      </c>
      <c r="D176" s="26" t="s">
        <v>491</v>
      </c>
      <c r="E176" s="19">
        <v>44711</v>
      </c>
      <c r="F176" s="27" t="s">
        <v>608</v>
      </c>
      <c r="G176" s="27" t="s">
        <v>611</v>
      </c>
      <c r="H176" s="19">
        <f t="shared" si="9"/>
        <v>45075</v>
      </c>
      <c r="I176" s="11">
        <f t="shared" ca="1" si="10"/>
        <v>-256</v>
      </c>
      <c r="J176" s="31" t="str">
        <f t="shared" ca="1" si="11"/>
        <v>NÃO</v>
      </c>
    </row>
    <row r="177" spans="2:10" ht="33.75" hidden="1">
      <c r="B177" s="25" t="s">
        <v>490</v>
      </c>
      <c r="C177" s="19">
        <v>44648</v>
      </c>
      <c r="D177" s="26" t="s">
        <v>491</v>
      </c>
      <c r="E177" s="19">
        <v>44711</v>
      </c>
      <c r="F177" s="27" t="s">
        <v>608</v>
      </c>
      <c r="G177" s="27" t="s">
        <v>612</v>
      </c>
      <c r="H177" s="19">
        <f t="shared" si="9"/>
        <v>45075</v>
      </c>
      <c r="I177" s="11">
        <f t="shared" ca="1" si="10"/>
        <v>-256</v>
      </c>
      <c r="J177" s="31" t="str">
        <f t="shared" ca="1" si="11"/>
        <v>NÃO</v>
      </c>
    </row>
    <row r="178" spans="2:10" ht="33.75" hidden="1">
      <c r="B178" s="25" t="s">
        <v>490</v>
      </c>
      <c r="C178" s="19">
        <v>44648</v>
      </c>
      <c r="D178" s="26" t="s">
        <v>491</v>
      </c>
      <c r="E178" s="19">
        <v>44711</v>
      </c>
      <c r="F178" s="27" t="s">
        <v>608</v>
      </c>
      <c r="G178" s="27" t="s">
        <v>613</v>
      </c>
      <c r="H178" s="19">
        <f t="shared" si="9"/>
        <v>45075</v>
      </c>
      <c r="I178" s="11">
        <f t="shared" ca="1" si="10"/>
        <v>-256</v>
      </c>
      <c r="J178" s="31" t="str">
        <f t="shared" ca="1" si="11"/>
        <v>NÃO</v>
      </c>
    </row>
    <row r="179" spans="2:10" ht="33.75" hidden="1">
      <c r="B179" s="25" t="s">
        <v>490</v>
      </c>
      <c r="C179" s="19">
        <v>44648</v>
      </c>
      <c r="D179" s="26" t="s">
        <v>491</v>
      </c>
      <c r="E179" s="19">
        <v>44711</v>
      </c>
      <c r="F179" s="27" t="s">
        <v>608</v>
      </c>
      <c r="G179" s="27" t="s">
        <v>614</v>
      </c>
      <c r="H179" s="19">
        <f t="shared" si="9"/>
        <v>45075</v>
      </c>
      <c r="I179" s="11">
        <f t="shared" ca="1" si="10"/>
        <v>-256</v>
      </c>
      <c r="J179" s="31" t="str">
        <f t="shared" ca="1" si="11"/>
        <v>NÃO</v>
      </c>
    </row>
    <row r="180" spans="2:10" ht="45" hidden="1">
      <c r="B180" s="25" t="s">
        <v>490</v>
      </c>
      <c r="C180" s="19">
        <v>44648</v>
      </c>
      <c r="D180" s="26" t="s">
        <v>491</v>
      </c>
      <c r="E180" s="19">
        <v>44711</v>
      </c>
      <c r="F180" s="27" t="s">
        <v>615</v>
      </c>
      <c r="G180" s="29" t="s">
        <v>616</v>
      </c>
      <c r="H180" s="19">
        <f t="shared" si="9"/>
        <v>45075</v>
      </c>
      <c r="I180" s="11">
        <f t="shared" ca="1" si="10"/>
        <v>-256</v>
      </c>
      <c r="J180" s="31" t="str">
        <f t="shared" ca="1" si="11"/>
        <v>NÃO</v>
      </c>
    </row>
    <row r="181" spans="2:10" ht="45" hidden="1">
      <c r="B181" s="25" t="s">
        <v>490</v>
      </c>
      <c r="C181" s="19">
        <v>44648</v>
      </c>
      <c r="D181" s="26" t="s">
        <v>491</v>
      </c>
      <c r="E181" s="19">
        <v>44711</v>
      </c>
      <c r="F181" s="27" t="s">
        <v>615</v>
      </c>
      <c r="G181" s="27" t="s">
        <v>617</v>
      </c>
      <c r="H181" s="19">
        <f t="shared" si="9"/>
        <v>45075</v>
      </c>
      <c r="I181" s="11">
        <f t="shared" ca="1" si="10"/>
        <v>-256</v>
      </c>
      <c r="J181" s="31" t="str">
        <f t="shared" ca="1" si="11"/>
        <v>NÃO</v>
      </c>
    </row>
    <row r="182" spans="2:10" ht="56.25" hidden="1">
      <c r="B182" s="25" t="s">
        <v>490</v>
      </c>
      <c r="C182" s="19">
        <v>44648</v>
      </c>
      <c r="D182" s="26" t="s">
        <v>491</v>
      </c>
      <c r="E182" s="19">
        <v>44711</v>
      </c>
      <c r="F182" s="29" t="s">
        <v>618</v>
      </c>
      <c r="G182" s="29" t="s">
        <v>619</v>
      </c>
      <c r="H182" s="19">
        <f t="shared" si="9"/>
        <v>45075</v>
      </c>
      <c r="I182" s="11">
        <f t="shared" ca="1" si="10"/>
        <v>-256</v>
      </c>
      <c r="J182" s="31" t="str">
        <f t="shared" ca="1" si="11"/>
        <v>NÃO</v>
      </c>
    </row>
    <row r="183" spans="2:10" ht="20.25" hidden="1" customHeight="1">
      <c r="B183" s="25" t="s">
        <v>490</v>
      </c>
      <c r="C183" s="19">
        <v>44648</v>
      </c>
      <c r="D183" s="26" t="s">
        <v>491</v>
      </c>
      <c r="E183" s="19">
        <v>44711</v>
      </c>
      <c r="F183" s="29" t="s">
        <v>620</v>
      </c>
      <c r="G183" s="27" t="s">
        <v>621</v>
      </c>
      <c r="H183" s="19">
        <f t="shared" si="9"/>
        <v>45075</v>
      </c>
      <c r="I183" s="11">
        <f t="shared" ca="1" si="10"/>
        <v>-256</v>
      </c>
      <c r="J183" s="31" t="str">
        <f t="shared" ca="1" si="11"/>
        <v>NÃO</v>
      </c>
    </row>
    <row r="184" spans="2:10" ht="33.75" hidden="1">
      <c r="B184" s="25" t="s">
        <v>490</v>
      </c>
      <c r="C184" s="19">
        <v>44648</v>
      </c>
      <c r="D184" s="26" t="s">
        <v>491</v>
      </c>
      <c r="E184" s="19">
        <v>44711</v>
      </c>
      <c r="F184" s="29" t="s">
        <v>622</v>
      </c>
      <c r="G184" s="29" t="s">
        <v>623</v>
      </c>
      <c r="H184" s="19">
        <f t="shared" si="9"/>
        <v>45075</v>
      </c>
      <c r="I184" s="11">
        <f t="shared" ca="1" si="10"/>
        <v>-256</v>
      </c>
      <c r="J184" s="31" t="str">
        <f t="shared" ca="1" si="11"/>
        <v>NÃO</v>
      </c>
    </row>
    <row r="185" spans="2:10" ht="33.75" hidden="1">
      <c r="B185" s="25" t="s">
        <v>490</v>
      </c>
      <c r="C185" s="19">
        <v>44648</v>
      </c>
      <c r="D185" s="26" t="s">
        <v>491</v>
      </c>
      <c r="E185" s="19">
        <v>44711</v>
      </c>
      <c r="F185" s="27" t="s">
        <v>624</v>
      </c>
      <c r="G185" s="27" t="s">
        <v>625</v>
      </c>
      <c r="H185" s="19">
        <f t="shared" si="9"/>
        <v>45075</v>
      </c>
      <c r="I185" s="11">
        <f t="shared" ca="1" si="10"/>
        <v>-256</v>
      </c>
      <c r="J185" s="31" t="str">
        <f t="shared" ca="1" si="11"/>
        <v>NÃO</v>
      </c>
    </row>
    <row r="186" spans="2:10" ht="45" hidden="1">
      <c r="B186" s="25" t="s">
        <v>490</v>
      </c>
      <c r="C186" s="19">
        <v>44648</v>
      </c>
      <c r="D186" s="26" t="s">
        <v>491</v>
      </c>
      <c r="E186" s="19">
        <v>44711</v>
      </c>
      <c r="F186" s="29" t="s">
        <v>626</v>
      </c>
      <c r="G186" s="29" t="s">
        <v>627</v>
      </c>
      <c r="H186" s="19">
        <f t="shared" si="9"/>
        <v>45075</v>
      </c>
      <c r="I186" s="11">
        <f t="shared" ca="1" si="10"/>
        <v>-256</v>
      </c>
      <c r="J186" s="31" t="str">
        <f t="shared" ca="1" si="11"/>
        <v>NÃO</v>
      </c>
    </row>
    <row r="187" spans="2:10" ht="45" hidden="1">
      <c r="B187" s="25" t="s">
        <v>490</v>
      </c>
      <c r="C187" s="19">
        <v>44648</v>
      </c>
      <c r="D187" s="26" t="s">
        <v>491</v>
      </c>
      <c r="E187" s="19">
        <v>44711</v>
      </c>
      <c r="F187" s="29" t="s">
        <v>626</v>
      </c>
      <c r="G187" s="27" t="s">
        <v>628</v>
      </c>
      <c r="H187" s="19">
        <f t="shared" si="9"/>
        <v>45075</v>
      </c>
      <c r="I187" s="11">
        <f t="shared" ca="1" si="10"/>
        <v>-256</v>
      </c>
      <c r="J187" s="31" t="str">
        <f t="shared" ca="1" si="11"/>
        <v>NÃO</v>
      </c>
    </row>
    <row r="188" spans="2:10" ht="33.75" hidden="1">
      <c r="B188" s="25" t="s">
        <v>490</v>
      </c>
      <c r="C188" s="19">
        <v>44648</v>
      </c>
      <c r="D188" s="26" t="s">
        <v>491</v>
      </c>
      <c r="E188" s="19">
        <v>44711</v>
      </c>
      <c r="F188" s="29" t="s">
        <v>629</v>
      </c>
      <c r="G188" s="29" t="s">
        <v>630</v>
      </c>
      <c r="H188" s="19">
        <f t="shared" si="9"/>
        <v>45075</v>
      </c>
      <c r="I188" s="11">
        <f t="shared" ca="1" si="10"/>
        <v>-256</v>
      </c>
      <c r="J188" s="31" t="str">
        <f t="shared" ca="1" si="11"/>
        <v>NÃO</v>
      </c>
    </row>
    <row r="189" spans="2:10" ht="33.75" hidden="1">
      <c r="B189" s="25" t="s">
        <v>490</v>
      </c>
      <c r="C189" s="19">
        <v>44648</v>
      </c>
      <c r="D189" s="26" t="s">
        <v>491</v>
      </c>
      <c r="E189" s="19">
        <v>44711</v>
      </c>
      <c r="F189" s="29" t="s">
        <v>631</v>
      </c>
      <c r="G189" s="27" t="s">
        <v>632</v>
      </c>
      <c r="H189" s="19">
        <f t="shared" si="9"/>
        <v>45075</v>
      </c>
      <c r="I189" s="11">
        <f t="shared" ca="1" si="10"/>
        <v>-256</v>
      </c>
      <c r="J189" s="31" t="str">
        <f t="shared" ca="1" si="11"/>
        <v>NÃO</v>
      </c>
    </row>
    <row r="190" spans="2:10" ht="22.5" hidden="1">
      <c r="B190" s="25" t="s">
        <v>490</v>
      </c>
      <c r="C190" s="19">
        <v>44648</v>
      </c>
      <c r="D190" s="26" t="s">
        <v>491</v>
      </c>
      <c r="E190" s="19">
        <v>44711</v>
      </c>
      <c r="F190" s="29" t="s">
        <v>633</v>
      </c>
      <c r="G190" s="29" t="s">
        <v>634</v>
      </c>
      <c r="H190" s="19">
        <f t="shared" si="9"/>
        <v>45075</v>
      </c>
      <c r="I190" s="11">
        <f t="shared" ca="1" si="10"/>
        <v>-256</v>
      </c>
      <c r="J190" s="31" t="str">
        <f t="shared" ca="1" si="11"/>
        <v>NÃO</v>
      </c>
    </row>
    <row r="191" spans="2:10" ht="33.75" hidden="1">
      <c r="B191" s="25" t="s">
        <v>490</v>
      </c>
      <c r="C191" s="19">
        <v>44648</v>
      </c>
      <c r="D191" s="26" t="s">
        <v>491</v>
      </c>
      <c r="E191" s="19">
        <v>44711</v>
      </c>
      <c r="F191" s="29" t="s">
        <v>635</v>
      </c>
      <c r="G191" s="27" t="s">
        <v>636</v>
      </c>
      <c r="H191" s="19">
        <f t="shared" si="9"/>
        <v>45075</v>
      </c>
      <c r="I191" s="11">
        <f t="shared" ca="1" si="10"/>
        <v>-256</v>
      </c>
      <c r="J191" s="31" t="str">
        <f t="shared" ca="1" si="11"/>
        <v>NÃO</v>
      </c>
    </row>
    <row r="192" spans="2:10" ht="20.25" hidden="1" customHeight="1">
      <c r="B192" s="25" t="s">
        <v>490</v>
      </c>
      <c r="C192" s="19">
        <v>44648</v>
      </c>
      <c r="D192" s="26" t="s">
        <v>491</v>
      </c>
      <c r="E192" s="19">
        <v>44711</v>
      </c>
      <c r="F192" s="29" t="s">
        <v>637</v>
      </c>
      <c r="G192" s="29" t="s">
        <v>638</v>
      </c>
      <c r="H192" s="19">
        <f t="shared" si="9"/>
        <v>45075</v>
      </c>
      <c r="I192" s="11">
        <f t="shared" ca="1" si="10"/>
        <v>-256</v>
      </c>
      <c r="J192" s="31" t="str">
        <f t="shared" ca="1" si="11"/>
        <v>NÃO</v>
      </c>
    </row>
    <row r="193" spans="2:10" ht="22.5" hidden="1">
      <c r="B193" s="25" t="s">
        <v>490</v>
      </c>
      <c r="C193" s="19">
        <v>44648</v>
      </c>
      <c r="D193" s="26" t="s">
        <v>523</v>
      </c>
      <c r="E193" s="19">
        <v>44715</v>
      </c>
      <c r="F193" s="29" t="s">
        <v>639</v>
      </c>
      <c r="G193" s="27" t="s">
        <v>640</v>
      </c>
      <c r="H193" s="19">
        <f t="shared" si="9"/>
        <v>45079</v>
      </c>
      <c r="I193" s="11">
        <f t="shared" ca="1" si="10"/>
        <v>-252</v>
      </c>
      <c r="J193" s="31" t="str">
        <f t="shared" ca="1" si="11"/>
        <v>NÃO</v>
      </c>
    </row>
    <row r="194" spans="2:10" ht="32.25" hidden="1" customHeight="1">
      <c r="B194" s="25" t="s">
        <v>490</v>
      </c>
      <c r="C194" s="19">
        <v>44648</v>
      </c>
      <c r="D194" s="26" t="s">
        <v>491</v>
      </c>
      <c r="E194" s="19">
        <v>44711</v>
      </c>
      <c r="F194" s="36" t="s">
        <v>641</v>
      </c>
      <c r="G194" s="27" t="s">
        <v>642</v>
      </c>
      <c r="H194" s="19">
        <f t="shared" si="9"/>
        <v>45075</v>
      </c>
      <c r="I194" s="11">
        <f t="shared" ca="1" si="10"/>
        <v>-256</v>
      </c>
      <c r="J194" s="31" t="str">
        <f t="shared" ca="1" si="11"/>
        <v>NÃO</v>
      </c>
    </row>
    <row r="195" spans="2:10" ht="22.5" hidden="1">
      <c r="B195" s="25" t="s">
        <v>490</v>
      </c>
      <c r="C195" s="19">
        <v>44648</v>
      </c>
      <c r="D195" s="26" t="s">
        <v>491</v>
      </c>
      <c r="E195" s="19">
        <v>44711</v>
      </c>
      <c r="F195" s="36" t="s">
        <v>641</v>
      </c>
      <c r="G195" s="27" t="s">
        <v>643</v>
      </c>
      <c r="H195" s="19">
        <f t="shared" si="9"/>
        <v>45075</v>
      </c>
      <c r="I195" s="11">
        <f t="shared" ca="1" si="10"/>
        <v>-256</v>
      </c>
      <c r="J195" s="31" t="str">
        <f t="shared" ca="1" si="11"/>
        <v>NÃO</v>
      </c>
    </row>
    <row r="196" spans="2:10" ht="40.5" hidden="1" customHeight="1">
      <c r="B196" s="25" t="s">
        <v>490</v>
      </c>
      <c r="C196" s="19">
        <v>44648</v>
      </c>
      <c r="D196" s="26" t="s">
        <v>491</v>
      </c>
      <c r="E196" s="19">
        <v>44711</v>
      </c>
      <c r="F196" s="36" t="s">
        <v>641</v>
      </c>
      <c r="G196" s="27" t="s">
        <v>644</v>
      </c>
      <c r="H196" s="19">
        <f t="shared" si="9"/>
        <v>45075</v>
      </c>
      <c r="I196" s="11">
        <f t="shared" ca="1" si="10"/>
        <v>-256</v>
      </c>
      <c r="J196" s="31" t="str">
        <f t="shared" ca="1" si="11"/>
        <v>NÃO</v>
      </c>
    </row>
    <row r="197" spans="2:10" ht="22.5" hidden="1">
      <c r="B197" s="25" t="s">
        <v>490</v>
      </c>
      <c r="C197" s="19">
        <v>44648</v>
      </c>
      <c r="D197" s="26" t="s">
        <v>491</v>
      </c>
      <c r="E197" s="19">
        <v>44711</v>
      </c>
      <c r="F197" s="36" t="s">
        <v>641</v>
      </c>
      <c r="G197" s="27" t="s">
        <v>645</v>
      </c>
      <c r="H197" s="19">
        <f t="shared" si="9"/>
        <v>45075</v>
      </c>
      <c r="I197" s="11">
        <f t="shared" ca="1" si="10"/>
        <v>-256</v>
      </c>
      <c r="J197" s="31" t="str">
        <f t="shared" ca="1" si="11"/>
        <v>NÃO</v>
      </c>
    </row>
    <row r="198" spans="2:10" ht="32.25" hidden="1" customHeight="1">
      <c r="B198" s="25" t="s">
        <v>490</v>
      </c>
      <c r="C198" s="19">
        <v>44648</v>
      </c>
      <c r="D198" s="26" t="s">
        <v>491</v>
      </c>
      <c r="E198" s="19">
        <v>44711</v>
      </c>
      <c r="F198" s="36" t="s">
        <v>641</v>
      </c>
      <c r="G198" s="27" t="s">
        <v>646</v>
      </c>
      <c r="H198" s="19">
        <f t="shared" si="9"/>
        <v>45075</v>
      </c>
      <c r="I198" s="11">
        <f t="shared" ca="1" si="10"/>
        <v>-256</v>
      </c>
      <c r="J198" s="31" t="str">
        <f t="shared" ca="1" si="11"/>
        <v>NÃO</v>
      </c>
    </row>
    <row r="199" spans="2:10" ht="22.5" hidden="1">
      <c r="B199" s="25" t="s">
        <v>490</v>
      </c>
      <c r="C199" s="19">
        <v>44648</v>
      </c>
      <c r="D199" s="26" t="s">
        <v>491</v>
      </c>
      <c r="E199" s="19">
        <v>44711</v>
      </c>
      <c r="F199" s="36" t="s">
        <v>641</v>
      </c>
      <c r="G199" s="27" t="s">
        <v>647</v>
      </c>
      <c r="H199" s="19">
        <f t="shared" si="9"/>
        <v>45075</v>
      </c>
      <c r="I199" s="11">
        <f t="shared" ca="1" si="10"/>
        <v>-256</v>
      </c>
      <c r="J199" s="31" t="str">
        <f t="shared" ca="1" si="11"/>
        <v>NÃO</v>
      </c>
    </row>
    <row r="200" spans="2:10" ht="22.5" hidden="1">
      <c r="B200" s="37" t="s">
        <v>490</v>
      </c>
      <c r="C200" s="38">
        <v>44648</v>
      </c>
      <c r="D200" s="39" t="s">
        <v>491</v>
      </c>
      <c r="E200" s="40">
        <v>44711</v>
      </c>
      <c r="F200" s="41" t="s">
        <v>641</v>
      </c>
      <c r="G200" s="42" t="s">
        <v>648</v>
      </c>
      <c r="H200" s="38">
        <f t="shared" si="9"/>
        <v>45075</v>
      </c>
      <c r="I200" s="39">
        <f t="shared" ca="1" si="10"/>
        <v>-256</v>
      </c>
      <c r="J200" s="33" t="str">
        <f t="shared" ca="1" si="11"/>
        <v>NÃO</v>
      </c>
    </row>
    <row r="201" spans="2:10" ht="36">
      <c r="B201" s="43" t="s">
        <v>649</v>
      </c>
      <c r="C201" s="44">
        <v>44951</v>
      </c>
      <c r="D201" s="45" t="s">
        <v>650</v>
      </c>
      <c r="E201" s="44">
        <v>45030</v>
      </c>
      <c r="F201" s="46" t="s">
        <v>651</v>
      </c>
      <c r="G201" s="46" t="s">
        <v>652</v>
      </c>
      <c r="H201" s="38">
        <f>E201+365</f>
        <v>45395</v>
      </c>
      <c r="I201" s="39">
        <f t="shared" ca="1" si="10"/>
        <v>64</v>
      </c>
      <c r="J201" s="33" t="str">
        <f t="shared" ca="1" si="11"/>
        <v>SIM</v>
      </c>
    </row>
    <row r="202" spans="2:10" ht="36">
      <c r="B202" s="47" t="s">
        <v>649</v>
      </c>
      <c r="C202" s="48">
        <v>44951</v>
      </c>
      <c r="D202" s="49" t="s">
        <v>650</v>
      </c>
      <c r="E202" s="48">
        <v>45030</v>
      </c>
      <c r="F202" s="50" t="s">
        <v>651</v>
      </c>
      <c r="G202" s="51" t="s">
        <v>653</v>
      </c>
      <c r="H202" s="38">
        <f t="shared" ref="H202:H263" si="12">E202+365</f>
        <v>45395</v>
      </c>
      <c r="I202" s="39">
        <f t="shared" ref="I202:I263" ca="1" si="13">H202-TODAY()</f>
        <v>64</v>
      </c>
      <c r="J202" s="33" t="str">
        <f t="shared" ref="J202:J263" ca="1" si="14">IF(I202&lt;0,"NÃO","SIM")</f>
        <v>SIM</v>
      </c>
    </row>
    <row r="203" spans="2:10" ht="36">
      <c r="B203" s="47" t="s">
        <v>649</v>
      </c>
      <c r="C203" s="48">
        <v>44951</v>
      </c>
      <c r="D203" s="49" t="s">
        <v>650</v>
      </c>
      <c r="E203" s="48">
        <v>45030</v>
      </c>
      <c r="F203" s="50" t="s">
        <v>651</v>
      </c>
      <c r="G203" s="51" t="s">
        <v>654</v>
      </c>
      <c r="H203" s="38">
        <f t="shared" si="12"/>
        <v>45395</v>
      </c>
      <c r="I203" s="39">
        <f t="shared" ca="1" si="13"/>
        <v>64</v>
      </c>
      <c r="J203" s="33" t="str">
        <f t="shared" ca="1" si="14"/>
        <v>SIM</v>
      </c>
    </row>
    <row r="204" spans="2:10">
      <c r="B204" s="47" t="s">
        <v>649</v>
      </c>
      <c r="C204" s="48">
        <v>44951</v>
      </c>
      <c r="D204" s="49" t="s">
        <v>650</v>
      </c>
      <c r="E204" s="48">
        <v>45030</v>
      </c>
      <c r="F204" s="50" t="s">
        <v>655</v>
      </c>
      <c r="G204" s="51" t="s">
        <v>656</v>
      </c>
      <c r="H204" s="38">
        <f t="shared" si="12"/>
        <v>45395</v>
      </c>
      <c r="I204" s="39">
        <f t="shared" ca="1" si="13"/>
        <v>64</v>
      </c>
      <c r="J204" s="33" t="str">
        <f t="shared" ca="1" si="14"/>
        <v>SIM</v>
      </c>
    </row>
    <row r="205" spans="2:10" ht="36">
      <c r="B205" s="47" t="s">
        <v>649</v>
      </c>
      <c r="C205" s="48">
        <v>44951</v>
      </c>
      <c r="D205" s="49" t="s">
        <v>650</v>
      </c>
      <c r="E205" s="48">
        <v>45030</v>
      </c>
      <c r="F205" s="50" t="s">
        <v>657</v>
      </c>
      <c r="G205" s="51" t="s">
        <v>658</v>
      </c>
      <c r="H205" s="38">
        <f t="shared" si="12"/>
        <v>45395</v>
      </c>
      <c r="I205" s="39">
        <f t="shared" ca="1" si="13"/>
        <v>64</v>
      </c>
      <c r="J205" s="33" t="str">
        <f t="shared" ca="1" si="14"/>
        <v>SIM</v>
      </c>
    </row>
    <row r="206" spans="2:10" ht="36">
      <c r="B206" s="47" t="s">
        <v>649</v>
      </c>
      <c r="C206" s="48">
        <v>44951</v>
      </c>
      <c r="D206" s="49" t="s">
        <v>650</v>
      </c>
      <c r="E206" s="48">
        <v>45030</v>
      </c>
      <c r="F206" s="50" t="s">
        <v>657</v>
      </c>
      <c r="G206" s="52" t="s">
        <v>659</v>
      </c>
      <c r="H206" s="38">
        <f t="shared" si="12"/>
        <v>45395</v>
      </c>
      <c r="I206" s="39">
        <f t="shared" ca="1" si="13"/>
        <v>64</v>
      </c>
      <c r="J206" s="33" t="str">
        <f t="shared" ca="1" si="14"/>
        <v>SIM</v>
      </c>
    </row>
    <row r="207" spans="2:10" ht="48">
      <c r="B207" s="47" t="s">
        <v>649</v>
      </c>
      <c r="C207" s="48">
        <v>44951</v>
      </c>
      <c r="D207" s="49" t="s">
        <v>650</v>
      </c>
      <c r="E207" s="48">
        <v>45030</v>
      </c>
      <c r="F207" s="50" t="s">
        <v>657</v>
      </c>
      <c r="G207" s="51" t="s">
        <v>660</v>
      </c>
      <c r="H207" s="38">
        <f t="shared" si="12"/>
        <v>45395</v>
      </c>
      <c r="I207" s="39">
        <f t="shared" ca="1" si="13"/>
        <v>64</v>
      </c>
      <c r="J207" s="33" t="str">
        <f t="shared" ca="1" si="14"/>
        <v>SIM</v>
      </c>
    </row>
    <row r="208" spans="2:10" ht="24">
      <c r="B208" s="47" t="s">
        <v>649</v>
      </c>
      <c r="C208" s="48">
        <v>44951</v>
      </c>
      <c r="D208" s="49" t="s">
        <v>650</v>
      </c>
      <c r="E208" s="48">
        <v>45030</v>
      </c>
      <c r="F208" s="50" t="s">
        <v>661</v>
      </c>
      <c r="G208" s="51" t="s">
        <v>662</v>
      </c>
      <c r="H208" s="38">
        <f t="shared" si="12"/>
        <v>45395</v>
      </c>
      <c r="I208" s="39">
        <f t="shared" ca="1" si="13"/>
        <v>64</v>
      </c>
      <c r="J208" s="33" t="str">
        <f t="shared" ca="1" si="14"/>
        <v>SIM</v>
      </c>
    </row>
    <row r="209" spans="2:10" ht="24">
      <c r="B209" s="47" t="s">
        <v>649</v>
      </c>
      <c r="C209" s="48">
        <v>44951</v>
      </c>
      <c r="D209" s="49" t="s">
        <v>650</v>
      </c>
      <c r="E209" s="48">
        <v>45030</v>
      </c>
      <c r="F209" s="50" t="s">
        <v>661</v>
      </c>
      <c r="G209" s="51" t="s">
        <v>663</v>
      </c>
      <c r="H209" s="38">
        <f t="shared" si="12"/>
        <v>45395</v>
      </c>
      <c r="I209" s="39">
        <f t="shared" ca="1" si="13"/>
        <v>64</v>
      </c>
      <c r="J209" s="33" t="str">
        <f t="shared" ca="1" si="14"/>
        <v>SIM</v>
      </c>
    </row>
    <row r="210" spans="2:10" ht="24">
      <c r="B210" s="47" t="s">
        <v>649</v>
      </c>
      <c r="C210" s="48">
        <v>44951</v>
      </c>
      <c r="D210" s="49" t="s">
        <v>650</v>
      </c>
      <c r="E210" s="48">
        <v>45030</v>
      </c>
      <c r="F210" s="50" t="s">
        <v>664</v>
      </c>
      <c r="G210" s="51" t="s">
        <v>653</v>
      </c>
      <c r="H210" s="38">
        <f t="shared" si="12"/>
        <v>45395</v>
      </c>
      <c r="I210" s="39">
        <f t="shared" ca="1" si="13"/>
        <v>64</v>
      </c>
      <c r="J210" s="33" t="str">
        <f t="shared" ca="1" si="14"/>
        <v>SIM</v>
      </c>
    </row>
    <row r="211" spans="2:10" ht="24">
      <c r="B211" s="47" t="s">
        <v>649</v>
      </c>
      <c r="C211" s="48">
        <v>44951</v>
      </c>
      <c r="D211" s="49" t="s">
        <v>650</v>
      </c>
      <c r="E211" s="48">
        <v>45030</v>
      </c>
      <c r="F211" s="50" t="s">
        <v>664</v>
      </c>
      <c r="G211" s="51" t="s">
        <v>665</v>
      </c>
      <c r="H211" s="38">
        <f t="shared" si="12"/>
        <v>45395</v>
      </c>
      <c r="I211" s="39">
        <f t="shared" ca="1" si="13"/>
        <v>64</v>
      </c>
      <c r="J211" s="33" t="str">
        <f t="shared" ca="1" si="14"/>
        <v>SIM</v>
      </c>
    </row>
    <row r="212" spans="2:10" ht="24">
      <c r="B212" s="47" t="s">
        <v>649</v>
      </c>
      <c r="C212" s="48">
        <v>44951</v>
      </c>
      <c r="D212" s="49" t="s">
        <v>650</v>
      </c>
      <c r="E212" s="48">
        <v>45030</v>
      </c>
      <c r="F212" s="50" t="s">
        <v>664</v>
      </c>
      <c r="G212" s="51" t="s">
        <v>666</v>
      </c>
      <c r="H212" s="38">
        <f t="shared" si="12"/>
        <v>45395</v>
      </c>
      <c r="I212" s="39">
        <f t="shared" ca="1" si="13"/>
        <v>64</v>
      </c>
      <c r="J212" s="33" t="str">
        <f t="shared" ca="1" si="14"/>
        <v>SIM</v>
      </c>
    </row>
    <row r="213" spans="2:10" ht="24">
      <c r="B213" s="47" t="s">
        <v>649</v>
      </c>
      <c r="C213" s="48">
        <v>44951</v>
      </c>
      <c r="D213" s="49" t="s">
        <v>650</v>
      </c>
      <c r="E213" s="48">
        <v>45030</v>
      </c>
      <c r="F213" s="50" t="s">
        <v>667</v>
      </c>
      <c r="G213" s="51" t="s">
        <v>668</v>
      </c>
      <c r="H213" s="38">
        <f t="shared" si="12"/>
        <v>45395</v>
      </c>
      <c r="I213" s="39">
        <f t="shared" ca="1" si="13"/>
        <v>64</v>
      </c>
      <c r="J213" s="33" t="str">
        <f t="shared" ca="1" si="14"/>
        <v>SIM</v>
      </c>
    </row>
    <row r="214" spans="2:10" ht="24">
      <c r="B214" s="47" t="s">
        <v>649</v>
      </c>
      <c r="C214" s="48">
        <v>44951</v>
      </c>
      <c r="D214" s="49" t="s">
        <v>650</v>
      </c>
      <c r="E214" s="48">
        <v>45030</v>
      </c>
      <c r="F214" s="50" t="s">
        <v>667</v>
      </c>
      <c r="G214" s="51" t="s">
        <v>545</v>
      </c>
      <c r="H214" s="38">
        <f t="shared" si="12"/>
        <v>45395</v>
      </c>
      <c r="I214" s="39">
        <f t="shared" ca="1" si="13"/>
        <v>64</v>
      </c>
      <c r="J214" s="33" t="str">
        <f t="shared" ca="1" si="14"/>
        <v>SIM</v>
      </c>
    </row>
    <row r="215" spans="2:10" ht="24">
      <c r="B215" s="47" t="s">
        <v>649</v>
      </c>
      <c r="C215" s="48">
        <v>44951</v>
      </c>
      <c r="D215" s="49" t="s">
        <v>650</v>
      </c>
      <c r="E215" s="48">
        <v>45030</v>
      </c>
      <c r="F215" s="50" t="s">
        <v>667</v>
      </c>
      <c r="G215" s="51" t="s">
        <v>669</v>
      </c>
      <c r="H215" s="38">
        <f t="shared" si="12"/>
        <v>45395</v>
      </c>
      <c r="I215" s="39">
        <f t="shared" ca="1" si="13"/>
        <v>64</v>
      </c>
      <c r="J215" s="33" t="str">
        <f t="shared" ca="1" si="14"/>
        <v>SIM</v>
      </c>
    </row>
    <row r="216" spans="2:10" ht="24">
      <c r="B216" s="47" t="s">
        <v>649</v>
      </c>
      <c r="C216" s="48">
        <v>44951</v>
      </c>
      <c r="D216" s="49" t="s">
        <v>650</v>
      </c>
      <c r="E216" s="48">
        <v>45030</v>
      </c>
      <c r="F216" s="50" t="s">
        <v>667</v>
      </c>
      <c r="G216" s="51" t="s">
        <v>670</v>
      </c>
      <c r="H216" s="38">
        <f t="shared" si="12"/>
        <v>45395</v>
      </c>
      <c r="I216" s="39">
        <f t="shared" ca="1" si="13"/>
        <v>64</v>
      </c>
      <c r="J216" s="33" t="str">
        <f t="shared" ca="1" si="14"/>
        <v>SIM</v>
      </c>
    </row>
    <row r="217" spans="2:10" ht="36">
      <c r="B217" s="47" t="s">
        <v>649</v>
      </c>
      <c r="C217" s="48">
        <v>44951</v>
      </c>
      <c r="D217" s="49" t="s">
        <v>650</v>
      </c>
      <c r="E217" s="48">
        <v>45030</v>
      </c>
      <c r="F217" s="50" t="s">
        <v>641</v>
      </c>
      <c r="G217" s="51" t="s">
        <v>671</v>
      </c>
      <c r="H217" s="38">
        <f t="shared" si="12"/>
        <v>45395</v>
      </c>
      <c r="I217" s="39">
        <f t="shared" ca="1" si="13"/>
        <v>64</v>
      </c>
      <c r="J217" s="33" t="str">
        <f t="shared" ca="1" si="14"/>
        <v>SIM</v>
      </c>
    </row>
    <row r="218" spans="2:10" ht="24">
      <c r="B218" s="47" t="s">
        <v>649</v>
      </c>
      <c r="C218" s="48">
        <v>44951</v>
      </c>
      <c r="D218" s="49" t="s">
        <v>650</v>
      </c>
      <c r="E218" s="48">
        <v>45030</v>
      </c>
      <c r="F218" s="50" t="s">
        <v>672</v>
      </c>
      <c r="G218" s="51" t="s">
        <v>673</v>
      </c>
      <c r="H218" s="38">
        <f t="shared" si="12"/>
        <v>45395</v>
      </c>
      <c r="I218" s="39">
        <f t="shared" ca="1" si="13"/>
        <v>64</v>
      </c>
      <c r="J218" s="33" t="str">
        <f t="shared" ca="1" si="14"/>
        <v>SIM</v>
      </c>
    </row>
    <row r="219" spans="2:10" ht="24">
      <c r="B219" s="47" t="s">
        <v>649</v>
      </c>
      <c r="C219" s="48">
        <v>44951</v>
      </c>
      <c r="D219" s="49" t="s">
        <v>650</v>
      </c>
      <c r="E219" s="48">
        <v>45030</v>
      </c>
      <c r="F219" s="50" t="s">
        <v>672</v>
      </c>
      <c r="G219" s="51" t="s">
        <v>674</v>
      </c>
      <c r="H219" s="38">
        <f t="shared" si="12"/>
        <v>45395</v>
      </c>
      <c r="I219" s="39">
        <f t="shared" ca="1" si="13"/>
        <v>64</v>
      </c>
      <c r="J219" s="33" t="str">
        <f t="shared" ca="1" si="14"/>
        <v>SIM</v>
      </c>
    </row>
    <row r="220" spans="2:10" ht="24">
      <c r="B220" s="47" t="s">
        <v>649</v>
      </c>
      <c r="C220" s="48">
        <v>44951</v>
      </c>
      <c r="D220" s="49" t="s">
        <v>650</v>
      </c>
      <c r="E220" s="48">
        <v>45030</v>
      </c>
      <c r="F220" s="50" t="s">
        <v>675</v>
      </c>
      <c r="G220" s="51" t="s">
        <v>513</v>
      </c>
      <c r="H220" s="38">
        <f t="shared" si="12"/>
        <v>45395</v>
      </c>
      <c r="I220" s="39">
        <f t="shared" ca="1" si="13"/>
        <v>64</v>
      </c>
      <c r="J220" s="33" t="str">
        <f t="shared" ca="1" si="14"/>
        <v>SIM</v>
      </c>
    </row>
    <row r="221" spans="2:10" ht="24">
      <c r="B221" s="47" t="s">
        <v>649</v>
      </c>
      <c r="C221" s="48">
        <v>44951</v>
      </c>
      <c r="D221" s="49" t="s">
        <v>650</v>
      </c>
      <c r="E221" s="48">
        <v>45030</v>
      </c>
      <c r="F221" s="50" t="s">
        <v>676</v>
      </c>
      <c r="G221" s="51" t="s">
        <v>677</v>
      </c>
      <c r="H221" s="38">
        <f t="shared" si="12"/>
        <v>45395</v>
      </c>
      <c r="I221" s="39">
        <f t="shared" ca="1" si="13"/>
        <v>64</v>
      </c>
      <c r="J221" s="33" t="str">
        <f t="shared" ca="1" si="14"/>
        <v>SIM</v>
      </c>
    </row>
    <row r="222" spans="2:10" ht="36">
      <c r="B222" s="47" t="s">
        <v>649</v>
      </c>
      <c r="C222" s="48">
        <v>44951</v>
      </c>
      <c r="D222" s="49" t="s">
        <v>650</v>
      </c>
      <c r="E222" s="48">
        <v>45030</v>
      </c>
      <c r="F222" s="50" t="s">
        <v>678</v>
      </c>
      <c r="G222" s="51" t="s">
        <v>679</v>
      </c>
      <c r="H222" s="38">
        <f t="shared" si="12"/>
        <v>45395</v>
      </c>
      <c r="I222" s="39">
        <f t="shared" ca="1" si="13"/>
        <v>64</v>
      </c>
      <c r="J222" s="33" t="str">
        <f t="shared" ca="1" si="14"/>
        <v>SIM</v>
      </c>
    </row>
    <row r="223" spans="2:10" ht="36">
      <c r="B223" s="47" t="s">
        <v>649</v>
      </c>
      <c r="C223" s="48">
        <v>44951</v>
      </c>
      <c r="D223" s="49" t="s">
        <v>650</v>
      </c>
      <c r="E223" s="48">
        <v>45030</v>
      </c>
      <c r="F223" s="50" t="s">
        <v>678</v>
      </c>
      <c r="G223" s="51" t="s">
        <v>680</v>
      </c>
      <c r="H223" s="38">
        <f t="shared" si="12"/>
        <v>45395</v>
      </c>
      <c r="I223" s="39">
        <f t="shared" ca="1" si="13"/>
        <v>64</v>
      </c>
      <c r="J223" s="33" t="str">
        <f t="shared" ca="1" si="14"/>
        <v>SIM</v>
      </c>
    </row>
    <row r="224" spans="2:10" ht="36">
      <c r="B224" s="47" t="s">
        <v>649</v>
      </c>
      <c r="C224" s="48">
        <v>44951</v>
      </c>
      <c r="D224" s="49" t="s">
        <v>650</v>
      </c>
      <c r="E224" s="48">
        <v>45030</v>
      </c>
      <c r="F224" s="50" t="s">
        <v>681</v>
      </c>
      <c r="G224" s="51" t="s">
        <v>682</v>
      </c>
      <c r="H224" s="38">
        <f t="shared" si="12"/>
        <v>45395</v>
      </c>
      <c r="I224" s="39">
        <f t="shared" ca="1" si="13"/>
        <v>64</v>
      </c>
      <c r="J224" s="33" t="str">
        <f t="shared" ca="1" si="14"/>
        <v>SIM</v>
      </c>
    </row>
    <row r="225" spans="2:10" ht="24">
      <c r="B225" s="47" t="s">
        <v>649</v>
      </c>
      <c r="C225" s="48">
        <v>44951</v>
      </c>
      <c r="D225" s="49" t="s">
        <v>650</v>
      </c>
      <c r="E225" s="48">
        <v>45030</v>
      </c>
      <c r="F225" s="50" t="s">
        <v>683</v>
      </c>
      <c r="G225" s="51" t="s">
        <v>684</v>
      </c>
      <c r="H225" s="38">
        <f t="shared" si="12"/>
        <v>45395</v>
      </c>
      <c r="I225" s="39">
        <f t="shared" ca="1" si="13"/>
        <v>64</v>
      </c>
      <c r="J225" s="33" t="str">
        <f t="shared" ca="1" si="14"/>
        <v>SIM</v>
      </c>
    </row>
    <row r="226" spans="2:10" ht="36">
      <c r="B226" s="47" t="s">
        <v>649</v>
      </c>
      <c r="C226" s="48">
        <v>44951</v>
      </c>
      <c r="D226" s="49" t="s">
        <v>650</v>
      </c>
      <c r="E226" s="48">
        <v>45030</v>
      </c>
      <c r="F226" s="50" t="s">
        <v>685</v>
      </c>
      <c r="G226" s="51" t="s">
        <v>686</v>
      </c>
      <c r="H226" s="38">
        <f t="shared" si="12"/>
        <v>45395</v>
      </c>
      <c r="I226" s="39">
        <f t="shared" ca="1" si="13"/>
        <v>64</v>
      </c>
      <c r="J226" s="33" t="str">
        <f t="shared" ca="1" si="14"/>
        <v>SIM</v>
      </c>
    </row>
    <row r="227" spans="2:10" ht="48">
      <c r="B227" s="47" t="s">
        <v>649</v>
      </c>
      <c r="C227" s="48">
        <v>44951</v>
      </c>
      <c r="D227" s="49" t="s">
        <v>650</v>
      </c>
      <c r="E227" s="48">
        <v>45030</v>
      </c>
      <c r="F227" s="50" t="s">
        <v>687</v>
      </c>
      <c r="G227" s="51" t="s">
        <v>688</v>
      </c>
      <c r="H227" s="38">
        <f t="shared" si="12"/>
        <v>45395</v>
      </c>
      <c r="I227" s="39">
        <f t="shared" ca="1" si="13"/>
        <v>64</v>
      </c>
      <c r="J227" s="33" t="str">
        <f t="shared" ca="1" si="14"/>
        <v>SIM</v>
      </c>
    </row>
    <row r="228" spans="2:10" ht="36">
      <c r="B228" s="47" t="s">
        <v>649</v>
      </c>
      <c r="C228" s="48">
        <v>44951</v>
      </c>
      <c r="D228" s="49" t="s">
        <v>650</v>
      </c>
      <c r="E228" s="48">
        <v>45030</v>
      </c>
      <c r="F228" s="50" t="s">
        <v>689</v>
      </c>
      <c r="G228" s="51" t="s">
        <v>590</v>
      </c>
      <c r="H228" s="38">
        <f t="shared" si="12"/>
        <v>45395</v>
      </c>
      <c r="I228" s="39">
        <f t="shared" ca="1" si="13"/>
        <v>64</v>
      </c>
      <c r="J228" s="33" t="str">
        <f t="shared" ca="1" si="14"/>
        <v>SIM</v>
      </c>
    </row>
    <row r="229" spans="2:10" ht="36">
      <c r="B229" s="47" t="s">
        <v>649</v>
      </c>
      <c r="C229" s="48">
        <v>44951</v>
      </c>
      <c r="D229" s="49" t="s">
        <v>650</v>
      </c>
      <c r="E229" s="48">
        <v>45030</v>
      </c>
      <c r="F229" s="50" t="s">
        <v>690</v>
      </c>
      <c r="G229" s="51" t="s">
        <v>691</v>
      </c>
      <c r="H229" s="38">
        <f t="shared" si="12"/>
        <v>45395</v>
      </c>
      <c r="I229" s="39">
        <f t="shared" ca="1" si="13"/>
        <v>64</v>
      </c>
      <c r="J229" s="33" t="str">
        <f t="shared" ca="1" si="14"/>
        <v>SIM</v>
      </c>
    </row>
    <row r="230" spans="2:10" ht="36">
      <c r="B230" s="47" t="s">
        <v>649</v>
      </c>
      <c r="C230" s="48">
        <v>44951</v>
      </c>
      <c r="D230" s="49" t="s">
        <v>650</v>
      </c>
      <c r="E230" s="48">
        <v>45030</v>
      </c>
      <c r="F230" s="50" t="s">
        <v>690</v>
      </c>
      <c r="G230" s="51" t="s">
        <v>692</v>
      </c>
      <c r="H230" s="38">
        <f t="shared" si="12"/>
        <v>45395</v>
      </c>
      <c r="I230" s="39">
        <f t="shared" ca="1" si="13"/>
        <v>64</v>
      </c>
      <c r="J230" s="33" t="str">
        <f t="shared" ca="1" si="14"/>
        <v>SIM</v>
      </c>
    </row>
    <row r="231" spans="2:10" ht="48">
      <c r="B231" s="47" t="s">
        <v>649</v>
      </c>
      <c r="C231" s="48">
        <v>44951</v>
      </c>
      <c r="D231" s="49" t="s">
        <v>650</v>
      </c>
      <c r="E231" s="48">
        <v>45030</v>
      </c>
      <c r="F231" s="50" t="s">
        <v>693</v>
      </c>
      <c r="G231" s="51" t="s">
        <v>694</v>
      </c>
      <c r="H231" s="38">
        <f t="shared" si="12"/>
        <v>45395</v>
      </c>
      <c r="I231" s="39">
        <f t="shared" ca="1" si="13"/>
        <v>64</v>
      </c>
      <c r="J231" s="33" t="str">
        <f t="shared" ca="1" si="14"/>
        <v>SIM</v>
      </c>
    </row>
    <row r="232" spans="2:10" ht="48">
      <c r="B232" s="47" t="s">
        <v>649</v>
      </c>
      <c r="C232" s="48">
        <v>44951</v>
      </c>
      <c r="D232" s="49" t="s">
        <v>650</v>
      </c>
      <c r="E232" s="48">
        <v>45030</v>
      </c>
      <c r="F232" s="50" t="s">
        <v>693</v>
      </c>
      <c r="G232" s="51" t="s">
        <v>695</v>
      </c>
      <c r="H232" s="38">
        <f t="shared" si="12"/>
        <v>45395</v>
      </c>
      <c r="I232" s="39">
        <f t="shared" ca="1" si="13"/>
        <v>64</v>
      </c>
      <c r="J232" s="33" t="str">
        <f t="shared" ca="1" si="14"/>
        <v>SIM</v>
      </c>
    </row>
    <row r="233" spans="2:10" ht="48">
      <c r="B233" s="47" t="s">
        <v>649</v>
      </c>
      <c r="C233" s="48">
        <v>44951</v>
      </c>
      <c r="D233" s="49" t="s">
        <v>650</v>
      </c>
      <c r="E233" s="48">
        <v>45030</v>
      </c>
      <c r="F233" s="50" t="s">
        <v>693</v>
      </c>
      <c r="G233" s="51" t="s">
        <v>696</v>
      </c>
      <c r="H233" s="38">
        <f t="shared" si="12"/>
        <v>45395</v>
      </c>
      <c r="I233" s="39">
        <f t="shared" ca="1" si="13"/>
        <v>64</v>
      </c>
      <c r="J233" s="33" t="str">
        <f t="shared" ca="1" si="14"/>
        <v>SIM</v>
      </c>
    </row>
    <row r="234" spans="2:10" ht="24">
      <c r="B234" s="47" t="s">
        <v>649</v>
      </c>
      <c r="C234" s="48">
        <v>44951</v>
      </c>
      <c r="D234" s="49" t="s">
        <v>650</v>
      </c>
      <c r="E234" s="48">
        <v>45030</v>
      </c>
      <c r="F234" s="50" t="s">
        <v>697</v>
      </c>
      <c r="G234" s="51" t="s">
        <v>553</v>
      </c>
      <c r="H234" s="38">
        <f t="shared" si="12"/>
        <v>45395</v>
      </c>
      <c r="I234" s="39">
        <f t="shared" ca="1" si="13"/>
        <v>64</v>
      </c>
      <c r="J234" s="33" t="str">
        <f t="shared" ca="1" si="14"/>
        <v>SIM</v>
      </c>
    </row>
    <row r="235" spans="2:10" ht="24">
      <c r="B235" s="47" t="s">
        <v>649</v>
      </c>
      <c r="C235" s="48">
        <v>44951</v>
      </c>
      <c r="D235" s="49" t="s">
        <v>650</v>
      </c>
      <c r="E235" s="48">
        <v>45030</v>
      </c>
      <c r="F235" s="50" t="s">
        <v>698</v>
      </c>
      <c r="G235" s="51" t="s">
        <v>699</v>
      </c>
      <c r="H235" s="38">
        <f t="shared" si="12"/>
        <v>45395</v>
      </c>
      <c r="I235" s="39">
        <f t="shared" ca="1" si="13"/>
        <v>64</v>
      </c>
      <c r="J235" s="33" t="str">
        <f t="shared" ca="1" si="14"/>
        <v>SIM</v>
      </c>
    </row>
    <row r="236" spans="2:10" ht="24">
      <c r="B236" s="47" t="s">
        <v>649</v>
      </c>
      <c r="C236" s="48">
        <v>44951</v>
      </c>
      <c r="D236" s="49" t="s">
        <v>650</v>
      </c>
      <c r="E236" s="48">
        <v>45030</v>
      </c>
      <c r="F236" s="50" t="s">
        <v>698</v>
      </c>
      <c r="G236" s="51" t="s">
        <v>700</v>
      </c>
      <c r="H236" s="38">
        <f t="shared" si="12"/>
        <v>45395</v>
      </c>
      <c r="I236" s="39">
        <f t="shared" ca="1" si="13"/>
        <v>64</v>
      </c>
      <c r="J236" s="33" t="str">
        <f t="shared" ca="1" si="14"/>
        <v>SIM</v>
      </c>
    </row>
    <row r="237" spans="2:10" ht="24">
      <c r="B237" s="47" t="s">
        <v>649</v>
      </c>
      <c r="C237" s="48">
        <v>44951</v>
      </c>
      <c r="D237" s="49" t="s">
        <v>650</v>
      </c>
      <c r="E237" s="48">
        <v>45030</v>
      </c>
      <c r="F237" s="50" t="s">
        <v>701</v>
      </c>
      <c r="G237" s="51" t="s">
        <v>562</v>
      </c>
      <c r="H237" s="38">
        <f t="shared" si="12"/>
        <v>45395</v>
      </c>
      <c r="I237" s="39">
        <f t="shared" ca="1" si="13"/>
        <v>64</v>
      </c>
      <c r="J237" s="33" t="str">
        <f t="shared" ca="1" si="14"/>
        <v>SIM</v>
      </c>
    </row>
    <row r="238" spans="2:10" ht="36">
      <c r="B238" s="47" t="s">
        <v>649</v>
      </c>
      <c r="C238" s="48">
        <v>44951</v>
      </c>
      <c r="D238" s="49" t="s">
        <v>650</v>
      </c>
      <c r="E238" s="48">
        <v>45030</v>
      </c>
      <c r="F238" s="50" t="s">
        <v>701</v>
      </c>
      <c r="G238" s="51" t="s">
        <v>702</v>
      </c>
      <c r="H238" s="38">
        <f t="shared" si="12"/>
        <v>45395</v>
      </c>
      <c r="I238" s="39">
        <f t="shared" ca="1" si="13"/>
        <v>64</v>
      </c>
      <c r="J238" s="33" t="str">
        <f t="shared" ca="1" si="14"/>
        <v>SIM</v>
      </c>
    </row>
    <row r="239" spans="2:10" ht="24">
      <c r="B239" s="47" t="s">
        <v>649</v>
      </c>
      <c r="C239" s="48">
        <v>44951</v>
      </c>
      <c r="D239" s="49" t="s">
        <v>650</v>
      </c>
      <c r="E239" s="48">
        <v>45030</v>
      </c>
      <c r="F239" s="50" t="s">
        <v>701</v>
      </c>
      <c r="G239" s="51" t="s">
        <v>703</v>
      </c>
      <c r="H239" s="38">
        <f t="shared" si="12"/>
        <v>45395</v>
      </c>
      <c r="I239" s="39">
        <f t="shared" ca="1" si="13"/>
        <v>64</v>
      </c>
      <c r="J239" s="33" t="str">
        <f t="shared" ca="1" si="14"/>
        <v>SIM</v>
      </c>
    </row>
    <row r="240" spans="2:10" ht="36">
      <c r="B240" s="47" t="s">
        <v>649</v>
      </c>
      <c r="C240" s="48">
        <v>44951</v>
      </c>
      <c r="D240" s="49" t="s">
        <v>650</v>
      </c>
      <c r="E240" s="48">
        <v>45030</v>
      </c>
      <c r="F240" s="50" t="s">
        <v>704</v>
      </c>
      <c r="G240" s="51" t="s">
        <v>705</v>
      </c>
      <c r="H240" s="38">
        <f t="shared" si="12"/>
        <v>45395</v>
      </c>
      <c r="I240" s="39">
        <f t="shared" ca="1" si="13"/>
        <v>64</v>
      </c>
      <c r="J240" s="33" t="str">
        <f t="shared" ca="1" si="14"/>
        <v>SIM</v>
      </c>
    </row>
    <row r="241" spans="2:10" ht="48">
      <c r="B241" s="47" t="s">
        <v>649</v>
      </c>
      <c r="C241" s="48">
        <v>44951</v>
      </c>
      <c r="D241" s="49" t="s">
        <v>650</v>
      </c>
      <c r="E241" s="48">
        <v>45030</v>
      </c>
      <c r="F241" s="50" t="s">
        <v>706</v>
      </c>
      <c r="G241" s="51" t="s">
        <v>707</v>
      </c>
      <c r="H241" s="38">
        <f t="shared" si="12"/>
        <v>45395</v>
      </c>
      <c r="I241" s="39">
        <f t="shared" ca="1" si="13"/>
        <v>64</v>
      </c>
      <c r="J241" s="33" t="str">
        <f t="shared" ca="1" si="14"/>
        <v>SIM</v>
      </c>
    </row>
    <row r="242" spans="2:10" ht="36">
      <c r="B242" s="47" t="s">
        <v>649</v>
      </c>
      <c r="C242" s="48">
        <v>44951</v>
      </c>
      <c r="D242" s="49" t="s">
        <v>650</v>
      </c>
      <c r="E242" s="48">
        <v>45030</v>
      </c>
      <c r="F242" s="50" t="s">
        <v>708</v>
      </c>
      <c r="G242" s="51" t="s">
        <v>573</v>
      </c>
      <c r="H242" s="38">
        <f t="shared" si="12"/>
        <v>45395</v>
      </c>
      <c r="I242" s="39">
        <f t="shared" ca="1" si="13"/>
        <v>64</v>
      </c>
      <c r="J242" s="33" t="str">
        <f t="shared" ca="1" si="14"/>
        <v>SIM</v>
      </c>
    </row>
    <row r="243" spans="2:10" ht="36">
      <c r="B243" s="47" t="s">
        <v>649</v>
      </c>
      <c r="C243" s="48">
        <v>44951</v>
      </c>
      <c r="D243" s="49" t="s">
        <v>650</v>
      </c>
      <c r="E243" s="48">
        <v>45030</v>
      </c>
      <c r="F243" s="50" t="s">
        <v>709</v>
      </c>
      <c r="G243" s="51" t="s">
        <v>600</v>
      </c>
      <c r="H243" s="38">
        <f t="shared" si="12"/>
        <v>45395</v>
      </c>
      <c r="I243" s="39">
        <f t="shared" ca="1" si="13"/>
        <v>64</v>
      </c>
      <c r="J243" s="33" t="str">
        <f t="shared" ca="1" si="14"/>
        <v>SIM</v>
      </c>
    </row>
    <row r="244" spans="2:10" ht="36">
      <c r="B244" s="47" t="s">
        <v>649</v>
      </c>
      <c r="C244" s="48">
        <v>44951</v>
      </c>
      <c r="D244" s="49" t="s">
        <v>650</v>
      </c>
      <c r="E244" s="48">
        <v>45030</v>
      </c>
      <c r="F244" s="50" t="s">
        <v>709</v>
      </c>
      <c r="G244" s="51" t="s">
        <v>710</v>
      </c>
      <c r="H244" s="38">
        <f t="shared" si="12"/>
        <v>45395</v>
      </c>
      <c r="I244" s="39">
        <f t="shared" ca="1" si="13"/>
        <v>64</v>
      </c>
      <c r="J244" s="33" t="str">
        <f t="shared" ca="1" si="14"/>
        <v>SIM</v>
      </c>
    </row>
    <row r="245" spans="2:10" ht="36">
      <c r="B245" s="47" t="s">
        <v>649</v>
      </c>
      <c r="C245" s="48">
        <v>44951</v>
      </c>
      <c r="D245" s="49" t="s">
        <v>650</v>
      </c>
      <c r="E245" s="48">
        <v>45030</v>
      </c>
      <c r="F245" s="50" t="s">
        <v>711</v>
      </c>
      <c r="G245" s="51" t="s">
        <v>712</v>
      </c>
      <c r="H245" s="38">
        <f t="shared" si="12"/>
        <v>45395</v>
      </c>
      <c r="I245" s="39">
        <f t="shared" ca="1" si="13"/>
        <v>64</v>
      </c>
      <c r="J245" s="33" t="str">
        <f t="shared" ca="1" si="14"/>
        <v>SIM</v>
      </c>
    </row>
    <row r="246" spans="2:10" ht="36">
      <c r="B246" s="47" t="s">
        <v>649</v>
      </c>
      <c r="C246" s="48">
        <v>44951</v>
      </c>
      <c r="D246" s="49" t="s">
        <v>650</v>
      </c>
      <c r="E246" s="48">
        <v>45030</v>
      </c>
      <c r="F246" s="50" t="s">
        <v>711</v>
      </c>
      <c r="G246" s="51" t="s">
        <v>713</v>
      </c>
      <c r="H246" s="38">
        <f t="shared" si="12"/>
        <v>45395</v>
      </c>
      <c r="I246" s="39">
        <f t="shared" ca="1" si="13"/>
        <v>64</v>
      </c>
      <c r="J246" s="33" t="str">
        <f t="shared" ca="1" si="14"/>
        <v>SIM</v>
      </c>
    </row>
    <row r="247" spans="2:10" ht="36">
      <c r="B247" s="47" t="s">
        <v>649</v>
      </c>
      <c r="C247" s="48">
        <v>44951</v>
      </c>
      <c r="D247" s="49" t="s">
        <v>650</v>
      </c>
      <c r="E247" s="48">
        <v>45030</v>
      </c>
      <c r="F247" s="50" t="s">
        <v>711</v>
      </c>
      <c r="G247" s="51" t="s">
        <v>714</v>
      </c>
      <c r="H247" s="38">
        <f t="shared" si="12"/>
        <v>45395</v>
      </c>
      <c r="I247" s="39">
        <f t="shared" ca="1" si="13"/>
        <v>64</v>
      </c>
      <c r="J247" s="33" t="str">
        <f t="shared" ca="1" si="14"/>
        <v>SIM</v>
      </c>
    </row>
    <row r="248" spans="2:10" ht="36">
      <c r="B248" s="47" t="s">
        <v>649</v>
      </c>
      <c r="C248" s="48">
        <v>44951</v>
      </c>
      <c r="D248" s="49" t="s">
        <v>650</v>
      </c>
      <c r="E248" s="48">
        <v>45030</v>
      </c>
      <c r="F248" s="50" t="s">
        <v>711</v>
      </c>
      <c r="G248" s="51" t="s">
        <v>715</v>
      </c>
      <c r="H248" s="38">
        <f t="shared" si="12"/>
        <v>45395</v>
      </c>
      <c r="I248" s="39">
        <f t="shared" ca="1" si="13"/>
        <v>64</v>
      </c>
      <c r="J248" s="33" t="str">
        <f t="shared" ca="1" si="14"/>
        <v>SIM</v>
      </c>
    </row>
    <row r="249" spans="2:10" ht="36">
      <c r="B249" s="47" t="s">
        <v>649</v>
      </c>
      <c r="C249" s="48">
        <v>44951</v>
      </c>
      <c r="D249" s="49" t="s">
        <v>650</v>
      </c>
      <c r="E249" s="48">
        <v>45030</v>
      </c>
      <c r="F249" s="50" t="s">
        <v>711</v>
      </c>
      <c r="G249" s="51" t="s">
        <v>627</v>
      </c>
      <c r="H249" s="38">
        <f t="shared" si="12"/>
        <v>45395</v>
      </c>
      <c r="I249" s="39">
        <f t="shared" ca="1" si="13"/>
        <v>64</v>
      </c>
      <c r="J249" s="33" t="str">
        <f t="shared" ca="1" si="14"/>
        <v>SIM</v>
      </c>
    </row>
    <row r="250" spans="2:10" ht="15.75" customHeight="1">
      <c r="B250" s="47" t="s">
        <v>649</v>
      </c>
      <c r="C250" s="48">
        <v>44951</v>
      </c>
      <c r="D250" s="49" t="s">
        <v>650</v>
      </c>
      <c r="E250" s="48">
        <v>45030</v>
      </c>
      <c r="F250" s="50" t="s">
        <v>711</v>
      </c>
      <c r="G250" s="51" t="s">
        <v>716</v>
      </c>
      <c r="H250" s="38">
        <f t="shared" si="12"/>
        <v>45395</v>
      </c>
      <c r="I250" s="39">
        <f t="shared" ca="1" si="13"/>
        <v>64</v>
      </c>
      <c r="J250" s="33" t="str">
        <f t="shared" ca="1" si="14"/>
        <v>SIM</v>
      </c>
    </row>
    <row r="251" spans="2:10" ht="36">
      <c r="B251" s="47" t="s">
        <v>649</v>
      </c>
      <c r="C251" s="48">
        <v>44951</v>
      </c>
      <c r="D251" s="49" t="s">
        <v>650</v>
      </c>
      <c r="E251" s="48">
        <v>45030</v>
      </c>
      <c r="F251" s="50" t="s">
        <v>711</v>
      </c>
      <c r="G251" s="51" t="s">
        <v>717</v>
      </c>
      <c r="H251" s="38">
        <f t="shared" si="12"/>
        <v>45395</v>
      </c>
      <c r="I251" s="39">
        <f t="shared" ca="1" si="13"/>
        <v>64</v>
      </c>
      <c r="J251" s="33" t="str">
        <f t="shared" ca="1" si="14"/>
        <v>SIM</v>
      </c>
    </row>
    <row r="252" spans="2:10" ht="48">
      <c r="B252" s="47" t="s">
        <v>649</v>
      </c>
      <c r="C252" s="48">
        <v>44951</v>
      </c>
      <c r="D252" s="49" t="s">
        <v>650</v>
      </c>
      <c r="E252" s="48">
        <v>45030</v>
      </c>
      <c r="F252" s="50" t="s">
        <v>718</v>
      </c>
      <c r="G252" s="51" t="s">
        <v>719</v>
      </c>
      <c r="H252" s="38">
        <f t="shared" si="12"/>
        <v>45395</v>
      </c>
      <c r="I252" s="39">
        <f t="shared" ca="1" si="13"/>
        <v>64</v>
      </c>
      <c r="J252" s="33" t="str">
        <f t="shared" ca="1" si="14"/>
        <v>SIM</v>
      </c>
    </row>
    <row r="253" spans="2:10" ht="48">
      <c r="B253" s="47" t="s">
        <v>649</v>
      </c>
      <c r="C253" s="48">
        <v>44951</v>
      </c>
      <c r="D253" s="49" t="s">
        <v>650</v>
      </c>
      <c r="E253" s="48">
        <v>45030</v>
      </c>
      <c r="F253" s="50" t="s">
        <v>720</v>
      </c>
      <c r="G253" s="51" t="s">
        <v>721</v>
      </c>
      <c r="H253" s="38">
        <f t="shared" si="12"/>
        <v>45395</v>
      </c>
      <c r="I253" s="39">
        <f t="shared" ca="1" si="13"/>
        <v>64</v>
      </c>
      <c r="J253" s="33" t="str">
        <f t="shared" ca="1" si="14"/>
        <v>SIM</v>
      </c>
    </row>
    <row r="254" spans="2:10" ht="24">
      <c r="B254" s="47" t="s">
        <v>649</v>
      </c>
      <c r="C254" s="48">
        <v>44951</v>
      </c>
      <c r="D254" s="49" t="s">
        <v>650</v>
      </c>
      <c r="E254" s="48">
        <v>45030</v>
      </c>
      <c r="F254" s="50" t="s">
        <v>722</v>
      </c>
      <c r="G254" s="51" t="s">
        <v>634</v>
      </c>
      <c r="H254" s="38">
        <f t="shared" si="12"/>
        <v>45395</v>
      </c>
      <c r="I254" s="39">
        <f t="shared" ca="1" si="13"/>
        <v>64</v>
      </c>
      <c r="J254" s="33" t="str">
        <f t="shared" ca="1" si="14"/>
        <v>SIM</v>
      </c>
    </row>
    <row r="255" spans="2:10" ht="36">
      <c r="B255" s="47" t="s">
        <v>649</v>
      </c>
      <c r="C255" s="48">
        <v>44951</v>
      </c>
      <c r="D255" s="49" t="s">
        <v>650</v>
      </c>
      <c r="E255" s="48">
        <v>45030</v>
      </c>
      <c r="F255" s="50" t="s">
        <v>723</v>
      </c>
      <c r="G255" s="52" t="s">
        <v>724</v>
      </c>
      <c r="H255" s="38">
        <f t="shared" si="12"/>
        <v>45395</v>
      </c>
      <c r="I255" s="39">
        <f t="shared" ca="1" si="13"/>
        <v>64</v>
      </c>
      <c r="J255" s="33" t="str">
        <f t="shared" ca="1" si="14"/>
        <v>SIM</v>
      </c>
    </row>
    <row r="256" spans="2:10" ht="36">
      <c r="B256" s="47" t="s">
        <v>649</v>
      </c>
      <c r="C256" s="48">
        <v>44951</v>
      </c>
      <c r="D256" s="49" t="s">
        <v>650</v>
      </c>
      <c r="E256" s="48">
        <v>45030</v>
      </c>
      <c r="F256" s="50" t="s">
        <v>725</v>
      </c>
      <c r="G256" s="51" t="s">
        <v>726</v>
      </c>
      <c r="H256" s="38">
        <f t="shared" si="12"/>
        <v>45395</v>
      </c>
      <c r="I256" s="39">
        <f t="shared" ca="1" si="13"/>
        <v>64</v>
      </c>
      <c r="J256" s="33" t="str">
        <f t="shared" ca="1" si="14"/>
        <v>SIM</v>
      </c>
    </row>
    <row r="257" spans="2:10" ht="36">
      <c r="B257" s="47" t="s">
        <v>649</v>
      </c>
      <c r="C257" s="48">
        <v>44951</v>
      </c>
      <c r="D257" s="49" t="s">
        <v>650</v>
      </c>
      <c r="E257" s="48">
        <v>45030</v>
      </c>
      <c r="F257" s="50" t="s">
        <v>725</v>
      </c>
      <c r="G257" s="51" t="s">
        <v>727</v>
      </c>
      <c r="H257" s="38">
        <f t="shared" si="12"/>
        <v>45395</v>
      </c>
      <c r="I257" s="39">
        <f t="shared" ca="1" si="13"/>
        <v>64</v>
      </c>
      <c r="J257" s="33" t="str">
        <f t="shared" ca="1" si="14"/>
        <v>SIM</v>
      </c>
    </row>
    <row r="258" spans="2:10" ht="144">
      <c r="B258" s="47" t="s">
        <v>649</v>
      </c>
      <c r="C258" s="48">
        <v>44951</v>
      </c>
      <c r="D258" s="49" t="s">
        <v>650</v>
      </c>
      <c r="E258" s="48">
        <v>45030</v>
      </c>
      <c r="F258" s="50" t="s">
        <v>728</v>
      </c>
      <c r="G258" s="51" t="s">
        <v>729</v>
      </c>
      <c r="H258" s="38">
        <f t="shared" si="12"/>
        <v>45395</v>
      </c>
      <c r="I258" s="39">
        <f t="shared" ca="1" si="13"/>
        <v>64</v>
      </c>
      <c r="J258" s="33" t="str">
        <f t="shared" ca="1" si="14"/>
        <v>SIM</v>
      </c>
    </row>
    <row r="259" spans="2:10" ht="36">
      <c r="B259" s="47" t="s">
        <v>649</v>
      </c>
      <c r="C259" s="48">
        <v>44951</v>
      </c>
      <c r="D259" s="49" t="s">
        <v>650</v>
      </c>
      <c r="E259" s="48">
        <v>45030</v>
      </c>
      <c r="F259" s="50" t="s">
        <v>730</v>
      </c>
      <c r="G259" s="51" t="s">
        <v>731</v>
      </c>
      <c r="H259" s="38">
        <f t="shared" si="12"/>
        <v>45395</v>
      </c>
      <c r="I259" s="39">
        <f t="shared" ca="1" si="13"/>
        <v>64</v>
      </c>
      <c r="J259" s="33" t="str">
        <f t="shared" ca="1" si="14"/>
        <v>SIM</v>
      </c>
    </row>
    <row r="260" spans="2:10" ht="36">
      <c r="B260" s="47" t="s">
        <v>649</v>
      </c>
      <c r="C260" s="48">
        <v>44951</v>
      </c>
      <c r="D260" s="49" t="s">
        <v>650</v>
      </c>
      <c r="E260" s="48">
        <v>45030</v>
      </c>
      <c r="F260" s="50" t="s">
        <v>730</v>
      </c>
      <c r="G260" s="51" t="s">
        <v>732</v>
      </c>
      <c r="H260" s="38">
        <f t="shared" si="12"/>
        <v>45395</v>
      </c>
      <c r="I260" s="39">
        <f t="shared" ca="1" si="13"/>
        <v>64</v>
      </c>
      <c r="J260" s="33" t="str">
        <f t="shared" ca="1" si="14"/>
        <v>SIM</v>
      </c>
    </row>
    <row r="261" spans="2:10" ht="36">
      <c r="B261" s="47" t="s">
        <v>649</v>
      </c>
      <c r="C261" s="48">
        <v>44951</v>
      </c>
      <c r="D261" s="49" t="s">
        <v>650</v>
      </c>
      <c r="E261" s="48">
        <v>45030</v>
      </c>
      <c r="F261" s="50" t="s">
        <v>733</v>
      </c>
      <c r="G261" s="51" t="s">
        <v>734</v>
      </c>
      <c r="H261" s="38">
        <f t="shared" si="12"/>
        <v>45395</v>
      </c>
      <c r="I261" s="39">
        <f t="shared" ca="1" si="13"/>
        <v>64</v>
      </c>
      <c r="J261" s="33" t="str">
        <f t="shared" ca="1" si="14"/>
        <v>SIM</v>
      </c>
    </row>
    <row r="262" spans="2:10" ht="24">
      <c r="B262" s="47" t="s">
        <v>649</v>
      </c>
      <c r="C262" s="48">
        <v>44951</v>
      </c>
      <c r="D262" s="49" t="s">
        <v>650</v>
      </c>
      <c r="E262" s="48">
        <v>45030</v>
      </c>
      <c r="F262" s="53" t="s">
        <v>735</v>
      </c>
      <c r="G262" s="53" t="s">
        <v>736</v>
      </c>
      <c r="H262" s="54">
        <f t="shared" si="12"/>
        <v>45395</v>
      </c>
      <c r="I262" s="39">
        <f t="shared" ca="1" si="13"/>
        <v>64</v>
      </c>
      <c r="J262" s="33" t="str">
        <f t="shared" ca="1" si="14"/>
        <v>SIM</v>
      </c>
    </row>
    <row r="263" spans="2:10" ht="24">
      <c r="B263" s="47" t="s">
        <v>649</v>
      </c>
      <c r="C263" s="48">
        <v>44951</v>
      </c>
      <c r="D263" s="49" t="s">
        <v>650</v>
      </c>
      <c r="E263" s="48">
        <v>45030</v>
      </c>
      <c r="F263" s="53" t="s">
        <v>737</v>
      </c>
      <c r="G263" s="53" t="s">
        <v>578</v>
      </c>
      <c r="H263" s="238">
        <f t="shared" si="12"/>
        <v>45395</v>
      </c>
      <c r="I263" s="239">
        <f t="shared" ca="1" si="13"/>
        <v>64</v>
      </c>
      <c r="J263" s="33" t="str">
        <f t="shared" ca="1" si="14"/>
        <v>SIM</v>
      </c>
    </row>
    <row r="264" spans="2:10" ht="24">
      <c r="B264" s="231" t="s">
        <v>747</v>
      </c>
      <c r="C264" s="232">
        <v>45107</v>
      </c>
      <c r="D264" s="233" t="s">
        <v>748</v>
      </c>
      <c r="E264" s="232">
        <v>45177</v>
      </c>
      <c r="F264" s="234" t="s">
        <v>759</v>
      </c>
      <c r="G264" s="234" t="s">
        <v>749</v>
      </c>
      <c r="H264" s="235">
        <f t="shared" ref="H264:H323" si="15">E264+365</f>
        <v>45542</v>
      </c>
      <c r="I264" s="236">
        <f t="shared" ref="I264:I323" ca="1" si="16">H264-TODAY()</f>
        <v>211</v>
      </c>
      <c r="J264" s="237" t="str">
        <f t="shared" ref="J264:J323" ca="1" si="17">IF(I264&lt;0,"NÃO","SIM")</f>
        <v>SIM</v>
      </c>
    </row>
    <row r="265" spans="2:10" ht="24">
      <c r="B265" s="47" t="s">
        <v>747</v>
      </c>
      <c r="C265" s="48">
        <v>45107</v>
      </c>
      <c r="D265" s="49" t="s">
        <v>748</v>
      </c>
      <c r="E265" s="48">
        <v>45177</v>
      </c>
      <c r="F265" s="53" t="s">
        <v>759</v>
      </c>
      <c r="G265" s="53" t="s">
        <v>512</v>
      </c>
      <c r="H265" s="54">
        <f t="shared" si="15"/>
        <v>45542</v>
      </c>
      <c r="I265" s="39">
        <f t="shared" ca="1" si="16"/>
        <v>211</v>
      </c>
      <c r="J265" s="33" t="str">
        <f t="shared" ca="1" si="17"/>
        <v>SIM</v>
      </c>
    </row>
    <row r="266" spans="2:10" ht="24">
      <c r="B266" s="47" t="s">
        <v>747</v>
      </c>
      <c r="C266" s="48">
        <v>45107</v>
      </c>
      <c r="D266" s="49" t="s">
        <v>748</v>
      </c>
      <c r="E266" s="48">
        <v>45177</v>
      </c>
      <c r="F266" s="53" t="s">
        <v>759</v>
      </c>
      <c r="G266" s="53" t="s">
        <v>750</v>
      </c>
      <c r="H266" s="54">
        <f t="shared" si="15"/>
        <v>45542</v>
      </c>
      <c r="I266" s="39">
        <f t="shared" ca="1" si="16"/>
        <v>211</v>
      </c>
      <c r="J266" s="33" t="str">
        <f t="shared" ca="1" si="17"/>
        <v>SIM</v>
      </c>
    </row>
    <row r="267" spans="2:10" ht="36">
      <c r="B267" s="47" t="s">
        <v>747</v>
      </c>
      <c r="C267" s="48">
        <v>45107</v>
      </c>
      <c r="D267" s="49" t="s">
        <v>748</v>
      </c>
      <c r="E267" s="48">
        <v>45177</v>
      </c>
      <c r="F267" s="53" t="s">
        <v>761</v>
      </c>
      <c r="G267" s="53" t="s">
        <v>751</v>
      </c>
      <c r="H267" s="54">
        <f t="shared" si="15"/>
        <v>45542</v>
      </c>
      <c r="I267" s="39">
        <f t="shared" ca="1" si="16"/>
        <v>211</v>
      </c>
      <c r="J267" s="33" t="str">
        <f t="shared" ca="1" si="17"/>
        <v>SIM</v>
      </c>
    </row>
    <row r="268" spans="2:10" ht="72">
      <c r="B268" s="47" t="s">
        <v>747</v>
      </c>
      <c r="C268" s="48">
        <v>45107</v>
      </c>
      <c r="D268" s="49" t="s">
        <v>748</v>
      </c>
      <c r="E268" s="48">
        <v>45177</v>
      </c>
      <c r="F268" s="53" t="s">
        <v>761</v>
      </c>
      <c r="G268" s="53" t="s">
        <v>760</v>
      </c>
      <c r="H268" s="54">
        <f t="shared" si="15"/>
        <v>45542</v>
      </c>
      <c r="I268" s="39">
        <f t="shared" ca="1" si="16"/>
        <v>211</v>
      </c>
      <c r="J268" s="33" t="str">
        <f t="shared" ca="1" si="17"/>
        <v>SIM</v>
      </c>
    </row>
    <row r="269" spans="2:10" ht="36">
      <c r="B269" s="47" t="s">
        <v>747</v>
      </c>
      <c r="C269" s="48">
        <v>45107</v>
      </c>
      <c r="D269" s="49" t="s">
        <v>748</v>
      </c>
      <c r="E269" s="48">
        <v>45177</v>
      </c>
      <c r="F269" s="53" t="s">
        <v>761</v>
      </c>
      <c r="G269" s="53" t="s">
        <v>752</v>
      </c>
      <c r="H269" s="54">
        <f t="shared" si="15"/>
        <v>45542</v>
      </c>
      <c r="I269" s="39">
        <f t="shared" ca="1" si="16"/>
        <v>211</v>
      </c>
      <c r="J269" s="33" t="str">
        <f t="shared" ca="1" si="17"/>
        <v>SIM</v>
      </c>
    </row>
    <row r="270" spans="2:10" ht="36">
      <c r="B270" s="47" t="s">
        <v>747</v>
      </c>
      <c r="C270" s="48">
        <v>45107</v>
      </c>
      <c r="D270" s="49" t="s">
        <v>748</v>
      </c>
      <c r="E270" s="48">
        <v>45177</v>
      </c>
      <c r="F270" s="53" t="s">
        <v>761</v>
      </c>
      <c r="G270" s="53" t="s">
        <v>753</v>
      </c>
      <c r="H270" s="54">
        <f t="shared" si="15"/>
        <v>45542</v>
      </c>
      <c r="I270" s="39">
        <f t="shared" ca="1" si="16"/>
        <v>211</v>
      </c>
      <c r="J270" s="33" t="str">
        <f t="shared" ca="1" si="17"/>
        <v>SIM</v>
      </c>
    </row>
    <row r="271" spans="2:10" ht="36">
      <c r="B271" s="47" t="s">
        <v>747</v>
      </c>
      <c r="C271" s="48">
        <v>45107</v>
      </c>
      <c r="D271" s="49" t="s">
        <v>748</v>
      </c>
      <c r="E271" s="48">
        <v>45177</v>
      </c>
      <c r="F271" s="53" t="s">
        <v>761</v>
      </c>
      <c r="G271" s="53" t="s">
        <v>652</v>
      </c>
      <c r="H271" s="54">
        <f t="shared" si="15"/>
        <v>45542</v>
      </c>
      <c r="I271" s="39">
        <f t="shared" ca="1" si="16"/>
        <v>211</v>
      </c>
      <c r="J271" s="33" t="str">
        <f t="shared" ca="1" si="17"/>
        <v>SIM</v>
      </c>
    </row>
    <row r="272" spans="2:10">
      <c r="B272" s="47" t="s">
        <v>747</v>
      </c>
      <c r="C272" s="48">
        <v>45107</v>
      </c>
      <c r="D272" s="49" t="s">
        <v>748</v>
      </c>
      <c r="E272" s="48">
        <v>45177</v>
      </c>
      <c r="F272" s="53" t="s">
        <v>655</v>
      </c>
      <c r="G272" s="53" t="s">
        <v>754</v>
      </c>
      <c r="H272" s="54">
        <f t="shared" si="15"/>
        <v>45542</v>
      </c>
      <c r="I272" s="39">
        <f t="shared" ca="1" si="16"/>
        <v>211</v>
      </c>
      <c r="J272" s="33" t="str">
        <f t="shared" ca="1" si="17"/>
        <v>SIM</v>
      </c>
    </row>
    <row r="273" spans="2:10" ht="15.75" customHeight="1">
      <c r="B273" s="47" t="s">
        <v>747</v>
      </c>
      <c r="C273" s="48">
        <v>45107</v>
      </c>
      <c r="D273" s="49" t="s">
        <v>748</v>
      </c>
      <c r="E273" s="48">
        <v>45177</v>
      </c>
      <c r="F273" s="53" t="s">
        <v>762</v>
      </c>
      <c r="G273" s="53" t="s">
        <v>755</v>
      </c>
      <c r="H273" s="54">
        <f t="shared" si="15"/>
        <v>45542</v>
      </c>
      <c r="I273" s="39">
        <f t="shared" ca="1" si="16"/>
        <v>211</v>
      </c>
      <c r="J273" s="33" t="str">
        <f t="shared" ca="1" si="17"/>
        <v>SIM</v>
      </c>
    </row>
    <row r="274" spans="2:10" ht="24">
      <c r="B274" s="47" t="s">
        <v>747</v>
      </c>
      <c r="C274" s="48">
        <v>45107</v>
      </c>
      <c r="D274" s="49" t="s">
        <v>748</v>
      </c>
      <c r="E274" s="48">
        <v>45177</v>
      </c>
      <c r="F274" s="53" t="s">
        <v>762</v>
      </c>
      <c r="G274" s="53" t="s">
        <v>756</v>
      </c>
      <c r="H274" s="54">
        <f t="shared" si="15"/>
        <v>45542</v>
      </c>
      <c r="I274" s="39">
        <f t="shared" ca="1" si="16"/>
        <v>211</v>
      </c>
      <c r="J274" s="33" t="str">
        <f t="shared" ca="1" si="17"/>
        <v>SIM</v>
      </c>
    </row>
    <row r="275" spans="2:10" ht="24">
      <c r="B275" s="47" t="s">
        <v>747</v>
      </c>
      <c r="C275" s="48">
        <v>45107</v>
      </c>
      <c r="D275" s="49" t="s">
        <v>748</v>
      </c>
      <c r="E275" s="48">
        <v>45177</v>
      </c>
      <c r="F275" s="53" t="s">
        <v>762</v>
      </c>
      <c r="G275" s="53" t="s">
        <v>578</v>
      </c>
      <c r="H275" s="54">
        <f t="shared" si="15"/>
        <v>45542</v>
      </c>
      <c r="I275" s="39">
        <f t="shared" ca="1" si="16"/>
        <v>211</v>
      </c>
      <c r="J275" s="33" t="str">
        <f t="shared" ca="1" si="17"/>
        <v>SIM</v>
      </c>
    </row>
    <row r="276" spans="2:10" ht="24">
      <c r="B276" s="47" t="s">
        <v>747</v>
      </c>
      <c r="C276" s="48">
        <v>45107</v>
      </c>
      <c r="D276" s="49" t="s">
        <v>748</v>
      </c>
      <c r="E276" s="48">
        <v>45177</v>
      </c>
      <c r="F276" s="53" t="s">
        <v>762</v>
      </c>
      <c r="G276" s="53" t="s">
        <v>757</v>
      </c>
      <c r="H276" s="54">
        <f t="shared" si="15"/>
        <v>45542</v>
      </c>
      <c r="I276" s="39">
        <f t="shared" ca="1" si="16"/>
        <v>211</v>
      </c>
      <c r="J276" s="33" t="str">
        <f t="shared" ca="1" si="17"/>
        <v>SIM</v>
      </c>
    </row>
    <row r="277" spans="2:10" ht="60">
      <c r="B277" s="47" t="s">
        <v>747</v>
      </c>
      <c r="C277" s="48">
        <v>45107</v>
      </c>
      <c r="D277" s="49" t="s">
        <v>748</v>
      </c>
      <c r="E277" s="48">
        <v>45177</v>
      </c>
      <c r="F277" s="53" t="s">
        <v>763</v>
      </c>
      <c r="G277" s="53" t="s">
        <v>758</v>
      </c>
      <c r="H277" s="54">
        <f t="shared" si="15"/>
        <v>45542</v>
      </c>
      <c r="I277" s="39">
        <f t="shared" ca="1" si="16"/>
        <v>211</v>
      </c>
      <c r="J277" s="33" t="str">
        <f t="shared" ca="1" si="17"/>
        <v>SIM</v>
      </c>
    </row>
    <row r="278" spans="2:10" ht="24">
      <c r="B278" s="47" t="s">
        <v>747</v>
      </c>
      <c r="C278" s="48">
        <v>45107</v>
      </c>
      <c r="D278" s="49" t="s">
        <v>748</v>
      </c>
      <c r="E278" s="48">
        <v>45177</v>
      </c>
      <c r="F278" s="53" t="s">
        <v>764</v>
      </c>
      <c r="G278" s="53" t="s">
        <v>765</v>
      </c>
      <c r="H278" s="54">
        <f t="shared" si="15"/>
        <v>45542</v>
      </c>
      <c r="I278" s="39">
        <f t="shared" ca="1" si="16"/>
        <v>211</v>
      </c>
      <c r="J278" s="33" t="str">
        <f t="shared" ca="1" si="17"/>
        <v>SIM</v>
      </c>
    </row>
    <row r="279" spans="2:10" ht="24">
      <c r="B279" s="47" t="s">
        <v>747</v>
      </c>
      <c r="C279" s="48">
        <v>45107</v>
      </c>
      <c r="D279" s="49" t="s">
        <v>748</v>
      </c>
      <c r="E279" s="48">
        <v>45177</v>
      </c>
      <c r="F279" s="53" t="s">
        <v>764</v>
      </c>
      <c r="G279" s="53" t="s">
        <v>766</v>
      </c>
      <c r="H279" s="54">
        <f t="shared" si="15"/>
        <v>45542</v>
      </c>
      <c r="I279" s="39">
        <f t="shared" ca="1" si="16"/>
        <v>211</v>
      </c>
      <c r="J279" s="33" t="str">
        <f t="shared" ca="1" si="17"/>
        <v>SIM</v>
      </c>
    </row>
    <row r="280" spans="2:10" ht="24">
      <c r="B280" s="47" t="s">
        <v>747</v>
      </c>
      <c r="C280" s="48">
        <v>45107</v>
      </c>
      <c r="D280" s="49" t="s">
        <v>748</v>
      </c>
      <c r="E280" s="48">
        <v>45177</v>
      </c>
      <c r="F280" s="53" t="s">
        <v>764</v>
      </c>
      <c r="G280" s="53" t="s">
        <v>767</v>
      </c>
      <c r="H280" s="54">
        <f t="shared" si="15"/>
        <v>45542</v>
      </c>
      <c r="I280" s="39">
        <f t="shared" ca="1" si="16"/>
        <v>211</v>
      </c>
      <c r="J280" s="33" t="str">
        <f t="shared" ca="1" si="17"/>
        <v>SIM</v>
      </c>
    </row>
    <row r="281" spans="2:10" ht="24">
      <c r="B281" s="47" t="s">
        <v>747</v>
      </c>
      <c r="C281" s="48">
        <v>45107</v>
      </c>
      <c r="D281" s="49" t="s">
        <v>748</v>
      </c>
      <c r="E281" s="48">
        <v>45177</v>
      </c>
      <c r="F281" s="53" t="s">
        <v>764</v>
      </c>
      <c r="G281" s="53" t="s">
        <v>768</v>
      </c>
      <c r="H281" s="54">
        <f t="shared" si="15"/>
        <v>45542</v>
      </c>
      <c r="I281" s="39">
        <f t="shared" ca="1" si="16"/>
        <v>211</v>
      </c>
      <c r="J281" s="33" t="str">
        <f t="shared" ca="1" si="17"/>
        <v>SIM</v>
      </c>
    </row>
    <row r="282" spans="2:10" ht="36">
      <c r="B282" s="47" t="s">
        <v>747</v>
      </c>
      <c r="C282" s="48">
        <v>45107</v>
      </c>
      <c r="D282" s="49" t="s">
        <v>748</v>
      </c>
      <c r="E282" s="48">
        <v>45177</v>
      </c>
      <c r="F282" s="53" t="s">
        <v>769</v>
      </c>
      <c r="G282" s="53" t="s">
        <v>770</v>
      </c>
      <c r="H282" s="54">
        <f t="shared" si="15"/>
        <v>45542</v>
      </c>
      <c r="I282" s="39">
        <f t="shared" ca="1" si="16"/>
        <v>211</v>
      </c>
      <c r="J282" s="33" t="str">
        <f t="shared" ca="1" si="17"/>
        <v>SIM</v>
      </c>
    </row>
    <row r="283" spans="2:10" ht="24">
      <c r="B283" s="47" t="s">
        <v>747</v>
      </c>
      <c r="C283" s="48">
        <v>45107</v>
      </c>
      <c r="D283" s="49" t="s">
        <v>748</v>
      </c>
      <c r="E283" s="48">
        <v>45177</v>
      </c>
      <c r="F283" s="53" t="s">
        <v>661</v>
      </c>
      <c r="G283" s="53" t="s">
        <v>771</v>
      </c>
      <c r="H283" s="54">
        <f t="shared" si="15"/>
        <v>45542</v>
      </c>
      <c r="I283" s="39">
        <f t="shared" ca="1" si="16"/>
        <v>211</v>
      </c>
      <c r="J283" s="33" t="str">
        <f t="shared" ca="1" si="17"/>
        <v>SIM</v>
      </c>
    </row>
    <row r="284" spans="2:10" ht="36">
      <c r="B284" s="47" t="s">
        <v>747</v>
      </c>
      <c r="C284" s="48">
        <v>45107</v>
      </c>
      <c r="D284" s="49" t="s">
        <v>748</v>
      </c>
      <c r="E284" s="48">
        <v>45177</v>
      </c>
      <c r="F284" s="53" t="s">
        <v>772</v>
      </c>
      <c r="G284" s="53" t="s">
        <v>536</v>
      </c>
      <c r="H284" s="54">
        <f t="shared" si="15"/>
        <v>45542</v>
      </c>
      <c r="I284" s="39">
        <f t="shared" ca="1" si="16"/>
        <v>211</v>
      </c>
      <c r="J284" s="33" t="str">
        <f t="shared" ca="1" si="17"/>
        <v>SIM</v>
      </c>
    </row>
    <row r="285" spans="2:10" ht="24">
      <c r="B285" s="47" t="s">
        <v>747</v>
      </c>
      <c r="C285" s="48">
        <v>45107</v>
      </c>
      <c r="D285" s="49" t="s">
        <v>748</v>
      </c>
      <c r="E285" s="48">
        <v>45177</v>
      </c>
      <c r="F285" s="53" t="s">
        <v>773</v>
      </c>
      <c r="G285" s="53" t="s">
        <v>774</v>
      </c>
      <c r="H285" s="54">
        <f t="shared" si="15"/>
        <v>45542</v>
      </c>
      <c r="I285" s="39">
        <f t="shared" ca="1" si="16"/>
        <v>211</v>
      </c>
      <c r="J285" s="33" t="str">
        <f t="shared" ca="1" si="17"/>
        <v>SIM</v>
      </c>
    </row>
    <row r="286" spans="2:10" ht="24">
      <c r="B286" s="47" t="s">
        <v>747</v>
      </c>
      <c r="C286" s="48">
        <v>45107</v>
      </c>
      <c r="D286" s="49" t="s">
        <v>748</v>
      </c>
      <c r="E286" s="48">
        <v>45177</v>
      </c>
      <c r="F286" s="53" t="s">
        <v>641</v>
      </c>
      <c r="G286" s="53" t="s">
        <v>792</v>
      </c>
      <c r="H286" s="54">
        <f t="shared" si="15"/>
        <v>45542</v>
      </c>
      <c r="I286" s="39">
        <f t="shared" ca="1" si="16"/>
        <v>211</v>
      </c>
      <c r="J286" s="33" t="str">
        <f t="shared" ca="1" si="17"/>
        <v>SIM</v>
      </c>
    </row>
    <row r="287" spans="2:10" ht="24">
      <c r="B287" s="47" t="s">
        <v>747</v>
      </c>
      <c r="C287" s="48">
        <v>45107</v>
      </c>
      <c r="D287" s="49" t="s">
        <v>748</v>
      </c>
      <c r="E287" s="48">
        <v>45177</v>
      </c>
      <c r="F287" s="53" t="s">
        <v>775</v>
      </c>
      <c r="G287" s="53" t="s">
        <v>793</v>
      </c>
      <c r="H287" s="54">
        <f t="shared" si="15"/>
        <v>45542</v>
      </c>
      <c r="I287" s="39">
        <f t="shared" ca="1" si="16"/>
        <v>211</v>
      </c>
      <c r="J287" s="33" t="str">
        <f t="shared" ca="1" si="17"/>
        <v>SIM</v>
      </c>
    </row>
    <row r="288" spans="2:10" ht="24">
      <c r="B288" s="47" t="s">
        <v>747</v>
      </c>
      <c r="C288" s="48">
        <v>45107</v>
      </c>
      <c r="D288" s="49" t="s">
        <v>748</v>
      </c>
      <c r="E288" s="48">
        <v>45177</v>
      </c>
      <c r="F288" s="53" t="s">
        <v>675</v>
      </c>
      <c r="G288" s="53" t="s">
        <v>513</v>
      </c>
      <c r="H288" s="54">
        <f t="shared" si="15"/>
        <v>45542</v>
      </c>
      <c r="I288" s="39">
        <f t="shared" ca="1" si="16"/>
        <v>211</v>
      </c>
      <c r="J288" s="33" t="str">
        <f t="shared" ca="1" si="17"/>
        <v>SIM</v>
      </c>
    </row>
    <row r="289" spans="2:10" ht="24">
      <c r="B289" s="47" t="s">
        <v>747</v>
      </c>
      <c r="C289" s="48">
        <v>45107</v>
      </c>
      <c r="D289" s="49" t="s">
        <v>748</v>
      </c>
      <c r="E289" s="48">
        <v>45177</v>
      </c>
      <c r="F289" s="53" t="s">
        <v>776</v>
      </c>
      <c r="G289" s="53" t="s">
        <v>794</v>
      </c>
      <c r="H289" s="54">
        <f t="shared" si="15"/>
        <v>45542</v>
      </c>
      <c r="I289" s="39">
        <f t="shared" ca="1" si="16"/>
        <v>211</v>
      </c>
      <c r="J289" s="33" t="str">
        <f t="shared" ca="1" si="17"/>
        <v>SIM</v>
      </c>
    </row>
    <row r="290" spans="2:10" ht="24">
      <c r="B290" s="47" t="s">
        <v>747</v>
      </c>
      <c r="C290" s="48">
        <v>45107</v>
      </c>
      <c r="D290" s="49" t="s">
        <v>748</v>
      </c>
      <c r="E290" s="48">
        <v>45177</v>
      </c>
      <c r="F290" s="53" t="s">
        <v>776</v>
      </c>
      <c r="G290" s="53" t="s">
        <v>795</v>
      </c>
      <c r="H290" s="54">
        <f t="shared" si="15"/>
        <v>45542</v>
      </c>
      <c r="I290" s="39">
        <f t="shared" ca="1" si="16"/>
        <v>211</v>
      </c>
      <c r="J290" s="33" t="str">
        <f t="shared" ca="1" si="17"/>
        <v>SIM</v>
      </c>
    </row>
    <row r="291" spans="2:10" ht="24">
      <c r="B291" s="47" t="s">
        <v>747</v>
      </c>
      <c r="C291" s="48">
        <v>45107</v>
      </c>
      <c r="D291" s="49" t="s">
        <v>748</v>
      </c>
      <c r="E291" s="48">
        <v>45177</v>
      </c>
      <c r="F291" s="53" t="s">
        <v>777</v>
      </c>
      <c r="G291" s="53" t="s">
        <v>796</v>
      </c>
      <c r="H291" s="54">
        <f t="shared" si="15"/>
        <v>45542</v>
      </c>
      <c r="I291" s="39">
        <f t="shared" ca="1" si="16"/>
        <v>211</v>
      </c>
      <c r="J291" s="33" t="str">
        <f t="shared" ca="1" si="17"/>
        <v>SIM</v>
      </c>
    </row>
    <row r="292" spans="2:10" ht="24">
      <c r="B292" s="47" t="s">
        <v>747</v>
      </c>
      <c r="C292" s="48">
        <v>45107</v>
      </c>
      <c r="D292" s="49" t="s">
        <v>748</v>
      </c>
      <c r="E292" s="48">
        <v>45177</v>
      </c>
      <c r="F292" s="53" t="s">
        <v>778</v>
      </c>
      <c r="G292" s="53" t="s">
        <v>797</v>
      </c>
      <c r="H292" s="54">
        <f t="shared" si="15"/>
        <v>45542</v>
      </c>
      <c r="I292" s="39">
        <f t="shared" ca="1" si="16"/>
        <v>211</v>
      </c>
      <c r="J292" s="33" t="str">
        <f t="shared" ca="1" si="17"/>
        <v>SIM</v>
      </c>
    </row>
    <row r="293" spans="2:10" ht="36">
      <c r="B293" s="47" t="s">
        <v>747</v>
      </c>
      <c r="C293" s="48">
        <v>45107</v>
      </c>
      <c r="D293" s="49" t="s">
        <v>748</v>
      </c>
      <c r="E293" s="48">
        <v>45177</v>
      </c>
      <c r="F293" s="53" t="s">
        <v>779</v>
      </c>
      <c r="G293" s="53" t="s">
        <v>798</v>
      </c>
      <c r="H293" s="54">
        <f t="shared" si="15"/>
        <v>45542</v>
      </c>
      <c r="I293" s="39">
        <f t="shared" ca="1" si="16"/>
        <v>211</v>
      </c>
      <c r="J293" s="33" t="str">
        <f t="shared" ca="1" si="17"/>
        <v>SIM</v>
      </c>
    </row>
    <row r="294" spans="2:10" ht="24">
      <c r="B294" s="47" t="s">
        <v>747</v>
      </c>
      <c r="C294" s="48">
        <v>45107</v>
      </c>
      <c r="D294" s="49" t="s">
        <v>748</v>
      </c>
      <c r="E294" s="48">
        <v>45177</v>
      </c>
      <c r="F294" s="53" t="s">
        <v>780</v>
      </c>
      <c r="G294" s="53" t="s">
        <v>799</v>
      </c>
      <c r="H294" s="54">
        <f t="shared" si="15"/>
        <v>45542</v>
      </c>
      <c r="I294" s="39">
        <f t="shared" ca="1" si="16"/>
        <v>211</v>
      </c>
      <c r="J294" s="33" t="str">
        <f t="shared" ca="1" si="17"/>
        <v>SIM</v>
      </c>
    </row>
    <row r="295" spans="2:10" ht="24">
      <c r="B295" s="47" t="s">
        <v>747</v>
      </c>
      <c r="C295" s="48">
        <v>45107</v>
      </c>
      <c r="D295" s="49" t="s">
        <v>748</v>
      </c>
      <c r="E295" s="48">
        <v>45177</v>
      </c>
      <c r="F295" s="53" t="s">
        <v>781</v>
      </c>
      <c r="G295" s="53" t="s">
        <v>578</v>
      </c>
      <c r="H295" s="54">
        <f t="shared" si="15"/>
        <v>45542</v>
      </c>
      <c r="I295" s="39">
        <f t="shared" ca="1" si="16"/>
        <v>211</v>
      </c>
      <c r="J295" s="33" t="str">
        <f t="shared" ca="1" si="17"/>
        <v>SIM</v>
      </c>
    </row>
    <row r="296" spans="2:10" ht="24">
      <c r="B296" s="47" t="s">
        <v>747</v>
      </c>
      <c r="C296" s="48">
        <v>45107</v>
      </c>
      <c r="D296" s="49" t="s">
        <v>748</v>
      </c>
      <c r="E296" s="48">
        <v>45177</v>
      </c>
      <c r="F296" s="53" t="s">
        <v>782</v>
      </c>
      <c r="G296" s="53" t="s">
        <v>800</v>
      </c>
      <c r="H296" s="54">
        <f t="shared" si="15"/>
        <v>45542</v>
      </c>
      <c r="I296" s="39">
        <f t="shared" ca="1" si="16"/>
        <v>211</v>
      </c>
      <c r="J296" s="33" t="str">
        <f t="shared" ca="1" si="17"/>
        <v>SIM</v>
      </c>
    </row>
    <row r="297" spans="2:10" ht="36">
      <c r="B297" s="47" t="s">
        <v>747</v>
      </c>
      <c r="C297" s="48">
        <v>45107</v>
      </c>
      <c r="D297" s="49" t="s">
        <v>748</v>
      </c>
      <c r="E297" s="48">
        <v>45177</v>
      </c>
      <c r="F297" s="53" t="s">
        <v>783</v>
      </c>
      <c r="G297" s="53" t="s">
        <v>801</v>
      </c>
      <c r="H297" s="54">
        <f t="shared" si="15"/>
        <v>45542</v>
      </c>
      <c r="I297" s="39">
        <f t="shared" ca="1" si="16"/>
        <v>211</v>
      </c>
      <c r="J297" s="33" t="str">
        <f t="shared" ca="1" si="17"/>
        <v>SIM</v>
      </c>
    </row>
    <row r="298" spans="2:10" ht="36">
      <c r="B298" s="47" t="s">
        <v>747</v>
      </c>
      <c r="C298" s="48">
        <v>45107</v>
      </c>
      <c r="D298" s="49" t="s">
        <v>748</v>
      </c>
      <c r="E298" s="48">
        <v>45177</v>
      </c>
      <c r="F298" s="53" t="s">
        <v>690</v>
      </c>
      <c r="G298" s="53" t="s">
        <v>691</v>
      </c>
      <c r="H298" s="54">
        <f t="shared" si="15"/>
        <v>45542</v>
      </c>
      <c r="I298" s="39">
        <f t="shared" ca="1" si="16"/>
        <v>211</v>
      </c>
      <c r="J298" s="33" t="str">
        <f t="shared" ca="1" si="17"/>
        <v>SIM</v>
      </c>
    </row>
    <row r="299" spans="2:10" ht="48">
      <c r="B299" s="47" t="s">
        <v>747</v>
      </c>
      <c r="C299" s="48">
        <v>45107</v>
      </c>
      <c r="D299" s="49" t="s">
        <v>748</v>
      </c>
      <c r="E299" s="48">
        <v>45177</v>
      </c>
      <c r="F299" s="53" t="s">
        <v>693</v>
      </c>
      <c r="G299" s="53" t="s">
        <v>802</v>
      </c>
      <c r="H299" s="54">
        <f t="shared" si="15"/>
        <v>45542</v>
      </c>
      <c r="I299" s="39">
        <f t="shared" ca="1" si="16"/>
        <v>211</v>
      </c>
      <c r="J299" s="33" t="str">
        <f t="shared" ca="1" si="17"/>
        <v>SIM</v>
      </c>
    </row>
    <row r="300" spans="2:10" ht="48">
      <c r="B300" s="47" t="s">
        <v>747</v>
      </c>
      <c r="C300" s="48">
        <v>45107</v>
      </c>
      <c r="D300" s="49" t="s">
        <v>748</v>
      </c>
      <c r="E300" s="48">
        <v>45177</v>
      </c>
      <c r="F300" s="53" t="s">
        <v>693</v>
      </c>
      <c r="G300" s="53" t="s">
        <v>803</v>
      </c>
      <c r="H300" s="54">
        <f t="shared" si="15"/>
        <v>45542</v>
      </c>
      <c r="I300" s="39">
        <f t="shared" ca="1" si="16"/>
        <v>211</v>
      </c>
      <c r="J300" s="33" t="str">
        <f t="shared" ca="1" si="17"/>
        <v>SIM</v>
      </c>
    </row>
    <row r="301" spans="2:10" ht="48">
      <c r="B301" s="47" t="s">
        <v>747</v>
      </c>
      <c r="C301" s="48">
        <v>45107</v>
      </c>
      <c r="D301" s="49" t="s">
        <v>748</v>
      </c>
      <c r="E301" s="48">
        <v>45177</v>
      </c>
      <c r="F301" s="53" t="s">
        <v>693</v>
      </c>
      <c r="G301" s="53" t="s">
        <v>804</v>
      </c>
      <c r="H301" s="54">
        <f t="shared" si="15"/>
        <v>45542</v>
      </c>
      <c r="I301" s="39">
        <f t="shared" ca="1" si="16"/>
        <v>211</v>
      </c>
      <c r="J301" s="33" t="str">
        <f t="shared" ca="1" si="17"/>
        <v>SIM</v>
      </c>
    </row>
    <row r="302" spans="2:10" ht="48">
      <c r="B302" s="47" t="s">
        <v>747</v>
      </c>
      <c r="C302" s="48">
        <v>45107</v>
      </c>
      <c r="D302" s="49" t="s">
        <v>748</v>
      </c>
      <c r="E302" s="48">
        <v>45177</v>
      </c>
      <c r="F302" s="53" t="s">
        <v>693</v>
      </c>
      <c r="G302" s="53" t="s">
        <v>513</v>
      </c>
      <c r="H302" s="54">
        <f t="shared" si="15"/>
        <v>45542</v>
      </c>
      <c r="I302" s="39">
        <f t="shared" ca="1" si="16"/>
        <v>211</v>
      </c>
      <c r="J302" s="33" t="str">
        <f t="shared" ca="1" si="17"/>
        <v>SIM</v>
      </c>
    </row>
    <row r="303" spans="2:10" ht="24">
      <c r="B303" s="47" t="s">
        <v>747</v>
      </c>
      <c r="C303" s="48">
        <v>45107</v>
      </c>
      <c r="D303" s="49" t="s">
        <v>748</v>
      </c>
      <c r="E303" s="48">
        <v>45177</v>
      </c>
      <c r="F303" s="53" t="s">
        <v>698</v>
      </c>
      <c r="G303" s="53" t="s">
        <v>805</v>
      </c>
      <c r="H303" s="54">
        <f t="shared" si="15"/>
        <v>45542</v>
      </c>
      <c r="I303" s="39">
        <f t="shared" ca="1" si="16"/>
        <v>211</v>
      </c>
      <c r="J303" s="33" t="str">
        <f t="shared" ca="1" si="17"/>
        <v>SIM</v>
      </c>
    </row>
    <row r="304" spans="2:10" ht="24">
      <c r="B304" s="47" t="s">
        <v>747</v>
      </c>
      <c r="C304" s="48">
        <v>45107</v>
      </c>
      <c r="D304" s="49" t="s">
        <v>748</v>
      </c>
      <c r="E304" s="48">
        <v>45177</v>
      </c>
      <c r="F304" s="53" t="s">
        <v>698</v>
      </c>
      <c r="G304" s="53" t="s">
        <v>806</v>
      </c>
      <c r="H304" s="54">
        <f t="shared" si="15"/>
        <v>45542</v>
      </c>
      <c r="I304" s="39">
        <f t="shared" ca="1" si="16"/>
        <v>211</v>
      </c>
      <c r="J304" s="33" t="str">
        <f t="shared" ca="1" si="17"/>
        <v>SIM</v>
      </c>
    </row>
    <row r="305" spans="2:10" ht="24">
      <c r="B305" s="47" t="s">
        <v>747</v>
      </c>
      <c r="C305" s="48">
        <v>45107</v>
      </c>
      <c r="D305" s="49" t="s">
        <v>748</v>
      </c>
      <c r="E305" s="48">
        <v>45177</v>
      </c>
      <c r="F305" s="53" t="s">
        <v>698</v>
      </c>
      <c r="G305" s="53" t="s">
        <v>559</v>
      </c>
      <c r="H305" s="54">
        <f t="shared" si="15"/>
        <v>45542</v>
      </c>
      <c r="I305" s="39">
        <f t="shared" ca="1" si="16"/>
        <v>211</v>
      </c>
      <c r="J305" s="33" t="str">
        <f t="shared" ca="1" si="17"/>
        <v>SIM</v>
      </c>
    </row>
    <row r="306" spans="2:10" ht="24">
      <c r="B306" s="47" t="s">
        <v>747</v>
      </c>
      <c r="C306" s="48">
        <v>45107</v>
      </c>
      <c r="D306" s="49" t="s">
        <v>748</v>
      </c>
      <c r="E306" s="48">
        <v>45177</v>
      </c>
      <c r="F306" s="53" t="s">
        <v>704</v>
      </c>
      <c r="G306" s="53" t="s">
        <v>576</v>
      </c>
      <c r="H306" s="54">
        <f t="shared" si="15"/>
        <v>45542</v>
      </c>
      <c r="I306" s="39">
        <f t="shared" ca="1" si="16"/>
        <v>211</v>
      </c>
      <c r="J306" s="33" t="str">
        <f t="shared" ca="1" si="17"/>
        <v>SIM</v>
      </c>
    </row>
    <row r="307" spans="2:10" ht="24">
      <c r="B307" s="47" t="s">
        <v>747</v>
      </c>
      <c r="C307" s="48">
        <v>45107</v>
      </c>
      <c r="D307" s="49" t="s">
        <v>748</v>
      </c>
      <c r="E307" s="48">
        <v>45177</v>
      </c>
      <c r="F307" s="53" t="s">
        <v>704</v>
      </c>
      <c r="G307" s="53" t="s">
        <v>575</v>
      </c>
      <c r="H307" s="54">
        <f t="shared" si="15"/>
        <v>45542</v>
      </c>
      <c r="I307" s="39">
        <f t="shared" ca="1" si="16"/>
        <v>211</v>
      </c>
      <c r="J307" s="33" t="str">
        <f t="shared" ca="1" si="17"/>
        <v>SIM</v>
      </c>
    </row>
    <row r="308" spans="2:10" ht="24">
      <c r="B308" s="47" t="s">
        <v>747</v>
      </c>
      <c r="C308" s="48">
        <v>45107</v>
      </c>
      <c r="D308" s="49" t="s">
        <v>748</v>
      </c>
      <c r="E308" s="48">
        <v>45177</v>
      </c>
      <c r="F308" s="53" t="s">
        <v>704</v>
      </c>
      <c r="G308" s="53" t="s">
        <v>513</v>
      </c>
      <c r="H308" s="54">
        <f t="shared" si="15"/>
        <v>45542</v>
      </c>
      <c r="I308" s="39">
        <f t="shared" ca="1" si="16"/>
        <v>211</v>
      </c>
      <c r="J308" s="33" t="str">
        <f t="shared" ca="1" si="17"/>
        <v>SIM</v>
      </c>
    </row>
    <row r="309" spans="2:10" ht="24">
      <c r="B309" s="47" t="s">
        <v>747</v>
      </c>
      <c r="C309" s="48">
        <v>45107</v>
      </c>
      <c r="D309" s="49" t="s">
        <v>748</v>
      </c>
      <c r="E309" s="48">
        <v>45177</v>
      </c>
      <c r="F309" s="53" t="s">
        <v>784</v>
      </c>
      <c r="G309" s="53" t="s">
        <v>807</v>
      </c>
      <c r="H309" s="54">
        <f t="shared" si="15"/>
        <v>45542</v>
      </c>
      <c r="I309" s="39">
        <f t="shared" ca="1" si="16"/>
        <v>211</v>
      </c>
      <c r="J309" s="33" t="str">
        <f t="shared" ca="1" si="17"/>
        <v>SIM</v>
      </c>
    </row>
    <row r="310" spans="2:10" ht="48">
      <c r="B310" s="47" t="s">
        <v>747</v>
      </c>
      <c r="C310" s="48">
        <v>45107</v>
      </c>
      <c r="D310" s="49" t="s">
        <v>748</v>
      </c>
      <c r="E310" s="48">
        <v>45177</v>
      </c>
      <c r="F310" s="53" t="s">
        <v>706</v>
      </c>
      <c r="G310" s="53" t="s">
        <v>571</v>
      </c>
      <c r="H310" s="54">
        <f t="shared" si="15"/>
        <v>45542</v>
      </c>
      <c r="I310" s="39">
        <f t="shared" ca="1" si="16"/>
        <v>211</v>
      </c>
      <c r="J310" s="33" t="str">
        <f t="shared" ca="1" si="17"/>
        <v>SIM</v>
      </c>
    </row>
    <row r="311" spans="2:10" ht="36">
      <c r="B311" s="47" t="s">
        <v>747</v>
      </c>
      <c r="C311" s="48">
        <v>45107</v>
      </c>
      <c r="D311" s="49" t="s">
        <v>748</v>
      </c>
      <c r="E311" s="48">
        <v>45177</v>
      </c>
      <c r="F311" s="53" t="s">
        <v>708</v>
      </c>
      <c r="G311" s="53" t="s">
        <v>573</v>
      </c>
      <c r="H311" s="54">
        <f t="shared" si="15"/>
        <v>45542</v>
      </c>
      <c r="I311" s="39">
        <f t="shared" ca="1" si="16"/>
        <v>211</v>
      </c>
      <c r="J311" s="33" t="str">
        <f t="shared" ca="1" si="17"/>
        <v>SIM</v>
      </c>
    </row>
    <row r="312" spans="2:10" ht="48">
      <c r="B312" s="47" t="s">
        <v>747</v>
      </c>
      <c r="C312" s="48">
        <v>45107</v>
      </c>
      <c r="D312" s="49" t="s">
        <v>748</v>
      </c>
      <c r="E312" s="48">
        <v>45177</v>
      </c>
      <c r="F312" s="53" t="s">
        <v>785</v>
      </c>
      <c r="G312" s="53" t="s">
        <v>808</v>
      </c>
      <c r="H312" s="54">
        <f t="shared" si="15"/>
        <v>45542</v>
      </c>
      <c r="I312" s="39">
        <f t="shared" ca="1" si="16"/>
        <v>211</v>
      </c>
      <c r="J312" s="33" t="str">
        <f t="shared" ca="1" si="17"/>
        <v>SIM</v>
      </c>
    </row>
    <row r="313" spans="2:10" ht="48">
      <c r="B313" s="47" t="s">
        <v>747</v>
      </c>
      <c r="C313" s="48">
        <v>45107</v>
      </c>
      <c r="D313" s="49" t="s">
        <v>748</v>
      </c>
      <c r="E313" s="48">
        <v>45177</v>
      </c>
      <c r="F313" s="53" t="s">
        <v>785</v>
      </c>
      <c r="G313" s="53" t="s">
        <v>809</v>
      </c>
      <c r="H313" s="54">
        <f t="shared" si="15"/>
        <v>45542</v>
      </c>
      <c r="I313" s="39">
        <f t="shared" ca="1" si="16"/>
        <v>211</v>
      </c>
      <c r="J313" s="33" t="str">
        <f t="shared" ca="1" si="17"/>
        <v>SIM</v>
      </c>
    </row>
    <row r="314" spans="2:10" ht="48">
      <c r="B314" s="47" t="s">
        <v>747</v>
      </c>
      <c r="C314" s="48">
        <v>45107</v>
      </c>
      <c r="D314" s="49" t="s">
        <v>748</v>
      </c>
      <c r="E314" s="48">
        <v>45177</v>
      </c>
      <c r="F314" s="53" t="s">
        <v>786</v>
      </c>
      <c r="G314" s="53" t="s">
        <v>810</v>
      </c>
      <c r="H314" s="54">
        <f t="shared" si="15"/>
        <v>45542</v>
      </c>
      <c r="I314" s="39">
        <f t="shared" ca="1" si="16"/>
        <v>211</v>
      </c>
      <c r="J314" s="33" t="str">
        <f t="shared" ca="1" si="17"/>
        <v>SIM</v>
      </c>
    </row>
    <row r="315" spans="2:10" ht="48">
      <c r="B315" s="47" t="s">
        <v>747</v>
      </c>
      <c r="C315" s="48">
        <v>45107</v>
      </c>
      <c r="D315" s="49" t="s">
        <v>748</v>
      </c>
      <c r="E315" s="48">
        <v>45177</v>
      </c>
      <c r="F315" s="53" t="s">
        <v>718</v>
      </c>
      <c r="G315" s="53" t="s">
        <v>719</v>
      </c>
      <c r="H315" s="54">
        <f t="shared" si="15"/>
        <v>45542</v>
      </c>
      <c r="I315" s="39">
        <f t="shared" ca="1" si="16"/>
        <v>211</v>
      </c>
      <c r="J315" s="33" t="str">
        <f t="shared" ca="1" si="17"/>
        <v>SIM</v>
      </c>
    </row>
    <row r="316" spans="2:10" ht="48">
      <c r="B316" s="47" t="s">
        <v>747</v>
      </c>
      <c r="C316" s="48">
        <v>45107</v>
      </c>
      <c r="D316" s="49" t="s">
        <v>748</v>
      </c>
      <c r="E316" s="48">
        <v>45177</v>
      </c>
      <c r="F316" s="53" t="s">
        <v>787</v>
      </c>
      <c r="G316" s="53" t="s">
        <v>653</v>
      </c>
      <c r="H316" s="54">
        <f t="shared" si="15"/>
        <v>45542</v>
      </c>
      <c r="I316" s="39">
        <f t="shared" ca="1" si="16"/>
        <v>211</v>
      </c>
      <c r="J316" s="33" t="str">
        <f t="shared" ca="1" si="17"/>
        <v>SIM</v>
      </c>
    </row>
    <row r="317" spans="2:10" ht="36">
      <c r="B317" s="47" t="s">
        <v>747</v>
      </c>
      <c r="C317" s="48">
        <v>45107</v>
      </c>
      <c r="D317" s="49" t="s">
        <v>748</v>
      </c>
      <c r="E317" s="48">
        <v>45177</v>
      </c>
      <c r="F317" s="53" t="s">
        <v>788</v>
      </c>
      <c r="G317" s="53" t="s">
        <v>811</v>
      </c>
      <c r="H317" s="54">
        <f t="shared" si="15"/>
        <v>45542</v>
      </c>
      <c r="I317" s="39">
        <f t="shared" ca="1" si="16"/>
        <v>211</v>
      </c>
      <c r="J317" s="33" t="str">
        <f t="shared" ca="1" si="17"/>
        <v>SIM</v>
      </c>
    </row>
    <row r="318" spans="2:10" ht="36">
      <c r="B318" s="47" t="s">
        <v>747</v>
      </c>
      <c r="C318" s="48">
        <v>45107</v>
      </c>
      <c r="D318" s="49" t="s">
        <v>748</v>
      </c>
      <c r="E318" s="48">
        <v>45177</v>
      </c>
      <c r="F318" s="53" t="s">
        <v>788</v>
      </c>
      <c r="G318" s="53" t="s">
        <v>812</v>
      </c>
      <c r="H318" s="54">
        <f t="shared" si="15"/>
        <v>45542</v>
      </c>
      <c r="I318" s="39">
        <f t="shared" ca="1" si="16"/>
        <v>211</v>
      </c>
      <c r="J318" s="33" t="str">
        <f t="shared" ca="1" si="17"/>
        <v>SIM</v>
      </c>
    </row>
    <row r="319" spans="2:10" ht="24">
      <c r="B319" s="47" t="s">
        <v>747</v>
      </c>
      <c r="C319" s="48">
        <v>45107</v>
      </c>
      <c r="D319" s="49" t="s">
        <v>748</v>
      </c>
      <c r="E319" s="48">
        <v>45177</v>
      </c>
      <c r="F319" s="53" t="s">
        <v>789</v>
      </c>
      <c r="G319" s="53" t="s">
        <v>630</v>
      </c>
      <c r="H319" s="54">
        <f t="shared" si="15"/>
        <v>45542</v>
      </c>
      <c r="I319" s="39">
        <f t="shared" ca="1" si="16"/>
        <v>211</v>
      </c>
      <c r="J319" s="33" t="str">
        <f t="shared" ca="1" si="17"/>
        <v>SIM</v>
      </c>
    </row>
    <row r="320" spans="2:10" ht="24">
      <c r="B320" s="47" t="s">
        <v>747</v>
      </c>
      <c r="C320" s="48">
        <v>45107</v>
      </c>
      <c r="D320" s="49" t="s">
        <v>748</v>
      </c>
      <c r="E320" s="48">
        <v>45177</v>
      </c>
      <c r="F320" s="53" t="s">
        <v>722</v>
      </c>
      <c r="G320" s="53" t="s">
        <v>634</v>
      </c>
      <c r="H320" s="54">
        <f t="shared" si="15"/>
        <v>45542</v>
      </c>
      <c r="I320" s="39">
        <f t="shared" ca="1" si="16"/>
        <v>211</v>
      </c>
      <c r="J320" s="33" t="str">
        <f t="shared" ca="1" si="17"/>
        <v>SIM</v>
      </c>
    </row>
    <row r="321" spans="2:10" ht="36">
      <c r="B321" s="47" t="s">
        <v>747</v>
      </c>
      <c r="C321" s="48">
        <v>45107</v>
      </c>
      <c r="D321" s="49" t="s">
        <v>748</v>
      </c>
      <c r="E321" s="48">
        <v>45177</v>
      </c>
      <c r="F321" s="53" t="s">
        <v>790</v>
      </c>
      <c r="G321" s="53" t="s">
        <v>813</v>
      </c>
      <c r="H321" s="54">
        <f t="shared" si="15"/>
        <v>45542</v>
      </c>
      <c r="I321" s="39">
        <f t="shared" ca="1" si="16"/>
        <v>211</v>
      </c>
      <c r="J321" s="33" t="str">
        <f t="shared" ca="1" si="17"/>
        <v>SIM</v>
      </c>
    </row>
    <row r="322" spans="2:10" ht="36">
      <c r="B322" s="47" t="s">
        <v>747</v>
      </c>
      <c r="C322" s="48">
        <v>45107</v>
      </c>
      <c r="D322" s="49" t="s">
        <v>748</v>
      </c>
      <c r="E322" s="48">
        <v>45177</v>
      </c>
      <c r="F322" s="53" t="s">
        <v>790</v>
      </c>
      <c r="G322" s="53" t="s">
        <v>814</v>
      </c>
      <c r="H322" s="54">
        <f t="shared" si="15"/>
        <v>45542</v>
      </c>
      <c r="I322" s="39">
        <f t="shared" ca="1" si="16"/>
        <v>211</v>
      </c>
      <c r="J322" s="33" t="str">
        <f t="shared" ca="1" si="17"/>
        <v>SIM</v>
      </c>
    </row>
    <row r="323" spans="2:10" ht="36.75" thickBot="1">
      <c r="B323" s="55" t="s">
        <v>747</v>
      </c>
      <c r="C323" s="56">
        <v>45107</v>
      </c>
      <c r="D323" s="57" t="s">
        <v>748</v>
      </c>
      <c r="E323" s="56">
        <v>45177</v>
      </c>
      <c r="F323" s="58" t="s">
        <v>791</v>
      </c>
      <c r="G323" s="58" t="s">
        <v>815</v>
      </c>
      <c r="H323" s="229">
        <f t="shared" si="15"/>
        <v>45542</v>
      </c>
      <c r="I323" s="230">
        <f t="shared" ca="1" si="16"/>
        <v>211</v>
      </c>
      <c r="J323" s="59" t="str">
        <f t="shared" ca="1" si="17"/>
        <v>SIM</v>
      </c>
    </row>
    <row r="324" spans="2:10" ht="15.75" customHeight="1"/>
    <row r="325" spans="2:10" ht="15.75" customHeight="1"/>
    <row r="326" spans="2:10" ht="15.75" customHeight="1"/>
    <row r="327" spans="2:10" ht="15.75" customHeight="1"/>
    <row r="328" spans="2:10" ht="15.75" customHeight="1"/>
    <row r="329" spans="2:10" ht="15.75" customHeight="1"/>
    <row r="330" spans="2:10" ht="15.75" customHeight="1"/>
    <row r="331" spans="2:10" ht="15.75" customHeight="1"/>
    <row r="332" spans="2:10" ht="15.75" customHeight="1"/>
    <row r="333" spans="2:10" ht="15.75" customHeight="1"/>
    <row r="334" spans="2:10" ht="15.75" customHeight="1"/>
    <row r="335" spans="2:10" ht="15.75" customHeight="1"/>
    <row r="336" spans="2:10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</sheetData>
  <autoFilter ref="B7:J263" xr:uid="{00000000-0009-0000-0000-000002000000}">
    <filterColumn colId="8">
      <filters>
        <filter val="SIM"/>
      </filters>
    </filterColumn>
  </autoFilter>
  <mergeCells count="33">
    <mergeCell ref="J8:J35"/>
    <mergeCell ref="J36:J53"/>
    <mergeCell ref="G140:G141"/>
    <mergeCell ref="H8:H35"/>
    <mergeCell ref="H36:H53"/>
    <mergeCell ref="I8:I35"/>
    <mergeCell ref="I36:I53"/>
    <mergeCell ref="F43:F45"/>
    <mergeCell ref="F48:F49"/>
    <mergeCell ref="F51:F52"/>
    <mergeCell ref="F107:F108"/>
    <mergeCell ref="F109:F110"/>
    <mergeCell ref="F29:F30"/>
    <mergeCell ref="F32:F34"/>
    <mergeCell ref="F36:F37"/>
    <mergeCell ref="F38:F39"/>
    <mergeCell ref="F41:F42"/>
    <mergeCell ref="F8:F9"/>
    <mergeCell ref="F14:F16"/>
    <mergeCell ref="F23:F24"/>
    <mergeCell ref="F25:F26"/>
    <mergeCell ref="F27:F28"/>
    <mergeCell ref="B8:B53"/>
    <mergeCell ref="C8:C53"/>
    <mergeCell ref="D8:D35"/>
    <mergeCell ref="D36:D53"/>
    <mergeCell ref="E8:E35"/>
    <mergeCell ref="E36:E53"/>
    <mergeCell ref="B2:J2"/>
    <mergeCell ref="B3:J3"/>
    <mergeCell ref="C4:J4"/>
    <mergeCell ref="C5:J5"/>
    <mergeCell ref="B6:J6"/>
  </mergeCells>
  <conditionalFormatting sqref="I54:I323">
    <cfRule type="cellIs" dxfId="3" priority="3" operator="lessThan">
      <formula>0</formula>
    </cfRule>
    <cfRule type="cellIs" dxfId="2" priority="4" operator="between">
      <formula>0</formula>
      <formula>30</formula>
    </cfRule>
  </conditionalFormatting>
  <conditionalFormatting sqref="J54:J323">
    <cfRule type="cellIs" dxfId="1" priority="1" operator="equal">
      <formula>"SIM"</formula>
    </cfRule>
    <cfRule type="cellIs" dxfId="0" priority="2" operator="equal">
      <formula>"NÃO"</formula>
    </cfRule>
  </conditionalFormatting>
  <pageMargins left="0.511811023622047" right="0.511811023622047" top="1.34740157480315" bottom="0.78740157480314998" header="0" footer="0"/>
  <pageSetup paperSize="9" scale="7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Docente Efetivo</vt:lpstr>
      <vt:lpstr>Técnico</vt:lpstr>
      <vt:lpstr>Professor Substituto</vt:lpstr>
      <vt:lpstr>'Docente Efetivo'!Area_de_impressao</vt:lpstr>
      <vt:lpstr>'Professor Substituto'!Area_de_impressao</vt:lpstr>
      <vt:lpstr>Técnico!Area_de_impressao</vt:lpstr>
      <vt:lpstr>'Docente Efetivo'!Titulos_de_impressao</vt:lpstr>
      <vt:lpstr>'Professor Substituto'!Titulos_de_impressao</vt:lpstr>
      <vt:lpstr>Técnico!Titulos_de_impressao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MEDEIROS DE SOUZA ANJOS FILHO</dc:creator>
  <cp:lastModifiedBy>ALVARO MEDEIROS DE SOUZA ANJOS FILHO</cp:lastModifiedBy>
  <cp:lastPrinted>2022-11-18T18:31:00Z</cp:lastPrinted>
  <dcterms:created xsi:type="dcterms:W3CDTF">2022-03-03T11:43:00Z</dcterms:created>
  <dcterms:modified xsi:type="dcterms:W3CDTF">2024-02-09T14:47:51Z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7F9167E3B4184E8B9FA71114819A9D7A</vt:lpwstr>
  </property>
  <property fmtid="{D5CDD505-2E9C-101B-9397-08002B2CF9AE}" pid="3" name="KSOProductBuildVer">
    <vt:lpwstr>1046-11.2.0.11225</vt:lpwstr>
  </property>
</Properties>
</file>